
<file path=[Content_Types].xml><?xml version="1.0" encoding="utf-8"?>
<Types xmlns="http://schemas.openxmlformats.org/package/2006/content-types">
  <Override PartName="/docProps/app.xml" ContentType="application/vnd.openxmlformats-officedocument.extended-properties+xml"/>
  <Override PartName="/xl/worksheets/sheet6.xml" ContentType="application/vnd.openxmlformats-officedocument.spreadsheetml.worksheet+xml"/>
  <Override PartName="/xl/sharedStrings.xml" ContentType="application/vnd.openxmlformats-officedocument.spreadsheetml.sharedStrings+xml"/>
  <Default Extension="jpeg" ContentType="image/jpe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4.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Default Extension="rels" ContentType="application/vnd.openxmlformats-package.relationships+xml"/>
  <Override PartName="/xl/worksheets/sheet5.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4" lowestEdited="4" rupBuild="4505"/>
  <workbookPr date1904="1" showInkAnnotation="0" autoCompressPictures="0"/>
  <bookViews>
    <workbookView xWindow="-20" yWindow="-20" windowWidth="24800" windowHeight="15620" tabRatio="500"/>
  </bookViews>
  <sheets>
    <sheet name="TASC-PD" sheetId="1" r:id="rId1"/>
    <sheet name="TASC-APD" sheetId="2" r:id="rId2"/>
    <sheet name="TASC-PMT" sheetId="3" r:id="rId3"/>
    <sheet name="CHD-PMT" sheetId="4" r:id="rId4"/>
    <sheet name="IMC-MaPMT" sheetId="5" r:id="rId5"/>
    <sheet name="Triggers" sheetId="6" r:id="rId6"/>
  </sheets>
  <calcPr calcId="130407"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C8" i="5"/>
  <c r="C8" i="2"/>
  <c r="C8" i="1"/>
  <c r="C12"/>
  <c r="C8" i="3"/>
</calcChain>
</file>

<file path=xl/sharedStrings.xml><?xml version="1.0" encoding="utf-8"?>
<sst xmlns="http://schemas.openxmlformats.org/spreadsheetml/2006/main" count="569" uniqueCount="340">
  <si>
    <r>
      <t>FUNCTION:</t>
    </r>
    <r>
      <rPr>
        <sz val="10"/>
        <rFont val="Verdana"/>
      </rPr>
      <t xml:space="preserve"> IMC_EtoPh_ijk</t>
    </r>
    <phoneticPr fontId="13" type="noConversion"/>
  </si>
  <si>
    <t xml:space="preserve">PMT Sensitivity will be dependent upon Gain/HV (denoted by_V) and will be anode dependent.  NOTE: Value taken from Reference document. </t>
    <phoneticPr fontId="13" type="noConversion"/>
  </si>
  <si>
    <t>tbd</t>
    <phoneticPr fontId="13" type="noConversion"/>
  </si>
  <si>
    <t>TASC_np_ij * Tpmt_area/Tpwo_area * Tpmt_Fpd/1000 *Tpmt_Fpre *Tpmt_Ghi * Tpmt_CorHi_ij</t>
    <phoneticPr fontId="13" type="noConversion"/>
  </si>
  <si>
    <t>Electron/Gamma (High-Energy Shower)</t>
    <phoneticPr fontId="13" type="noConversion"/>
  </si>
  <si>
    <t xml:space="preserve">     ADC Value</t>
  </si>
  <si>
    <t xml:space="preserve">     ADC Value</t>
    <phoneticPr fontId="13" type="noConversion"/>
  </si>
  <si>
    <t xml:space="preserve">     Analog Signal</t>
  </si>
  <si>
    <t xml:space="preserve">     Analog Signal</t>
    <phoneticPr fontId="13" type="noConversion"/>
  </si>
  <si>
    <t>Tfec_PD_HiGadc_ij</t>
    <phoneticPr fontId="13" type="noConversion"/>
  </si>
  <si>
    <t>Tfec_PD_LowGadc_ij</t>
    <phoneticPr fontId="13" type="noConversion"/>
  </si>
  <si>
    <t>Tfec_APD_HiGadc_ij</t>
    <phoneticPr fontId="13" type="noConversion"/>
  </si>
  <si>
    <t>Tfec_APD_LowGadc_ij</t>
    <phoneticPr fontId="13" type="noConversion"/>
  </si>
  <si>
    <t>HEX((Tfec_PD_HiG_ij+0.1)/2.5 * 32767)</t>
    <phoneticPr fontId="13" type="noConversion"/>
  </si>
  <si>
    <t>HEX((Tfec_PD_LowG_ij+0.1)/2.5 * 32767)</t>
    <phoneticPr fontId="13" type="noConversion"/>
  </si>
  <si>
    <t>Tfec_PMT_HiGadc_ij</t>
    <phoneticPr fontId="13" type="noConversion"/>
  </si>
  <si>
    <t>Tfec_PMT_LowGadc_ij</t>
    <phoneticPr fontId="13" type="noConversion"/>
  </si>
  <si>
    <t>Cfec_PMT_HiG_ij</t>
    <phoneticPr fontId="13" type="noConversion"/>
  </si>
  <si>
    <t>Cfec_PMT_LowG_ij</t>
    <phoneticPr fontId="13" type="noConversion"/>
  </si>
  <si>
    <t>Cpmt_LD_GLDhi</t>
    <phoneticPr fontId="13" type="noConversion"/>
  </si>
  <si>
    <t>Cpmt_LD_GLDs</t>
    <phoneticPr fontId="13" type="noConversion"/>
  </si>
  <si>
    <t>Ipmt_LD_DiscS_i</t>
    <phoneticPr fontId="13" type="noConversion"/>
  </si>
  <si>
    <t>TASC_np_ij</t>
    <phoneticPr fontId="13" type="noConversion"/>
  </si>
  <si>
    <t>TASC-FEC-PD-HiGain:</t>
    <phoneticPr fontId="13" type="noConversion"/>
  </si>
  <si>
    <t>TASC-FEC-PD-LoGain:</t>
    <phoneticPr fontId="13" type="noConversion"/>
  </si>
  <si>
    <t xml:space="preserve">     CHD-LD-Single</t>
    <phoneticPr fontId="13" type="noConversion"/>
  </si>
  <si>
    <t xml:space="preserve">      CHD-LD-HiSignal</t>
    <phoneticPr fontId="13" type="noConversion"/>
  </si>
  <si>
    <t>CHD-FEC-PMT-LoGain:</t>
    <phoneticPr fontId="13" type="noConversion"/>
  </si>
  <si>
    <t>CHD-FEC-PMT-HiGain:</t>
    <phoneticPr fontId="13" type="noConversion"/>
  </si>
  <si>
    <t>Gain of Charge Pre-Amp (VA Chip)</t>
    <phoneticPr fontId="13" type="noConversion"/>
  </si>
  <si>
    <t>uA/pC</t>
    <phoneticPr fontId="13" type="noConversion"/>
  </si>
  <si>
    <t>Buffer Amp Gain</t>
    <phoneticPr fontId="13" type="noConversion"/>
  </si>
  <si>
    <t xml:space="preserve">  - TASC Hi Signal Channels:</t>
    <phoneticPr fontId="13" type="noConversion"/>
  </si>
  <si>
    <t xml:space="preserve">  - IMC Hi Signal Channels:</t>
    <phoneticPr fontId="13" type="noConversion"/>
  </si>
  <si>
    <t>V/uA</t>
    <phoneticPr fontId="13" type="noConversion"/>
  </si>
  <si>
    <t>Channel Correction Factor</t>
    <phoneticPr fontId="13" type="noConversion"/>
  </si>
  <si>
    <t>Ipmt_Cor_ij</t>
    <phoneticPr fontId="13" type="noConversion"/>
  </si>
  <si>
    <t>CHD-FEC-PMT:</t>
    <phoneticPr fontId="13" type="noConversion"/>
  </si>
  <si>
    <t>Ifec_PMT_ij</t>
    <phoneticPr fontId="13" type="noConversion"/>
  </si>
  <si>
    <r>
      <t>FUNCTION:</t>
    </r>
    <r>
      <rPr>
        <sz val="10"/>
        <rFont val="Verdana"/>
      </rPr>
      <t xml:space="preserve"> TASC_EtoPh_ijk</t>
    </r>
    <phoneticPr fontId="13" type="noConversion"/>
  </si>
  <si>
    <r>
      <t>FUNCTION:</t>
    </r>
    <r>
      <rPr>
        <sz val="10"/>
        <rFont val="Verdana"/>
      </rPr>
      <t xml:space="preserve"> TASC_EtoPh_ijk</t>
    </r>
    <phoneticPr fontId="13" type="noConversion"/>
  </si>
  <si>
    <r>
      <t xml:space="preserve">FUNCTION: </t>
    </r>
    <r>
      <rPr>
        <sz val="10"/>
        <rFont val="Verdana"/>
      </rPr>
      <t>TASC_EtoPh_ijk</t>
    </r>
    <phoneticPr fontId="13" type="noConversion"/>
  </si>
  <si>
    <r>
      <t>FUNCTION:</t>
    </r>
    <r>
      <rPr>
        <sz val="10"/>
        <rFont val="Verdana"/>
      </rPr>
      <t xml:space="preserve"> CHD_EtoPh_ijk</t>
    </r>
    <phoneticPr fontId="13" type="noConversion"/>
  </si>
  <si>
    <t>Tapd_CorHi_ij</t>
    <phoneticPr fontId="13" type="noConversion"/>
  </si>
  <si>
    <t>Assumptions: 16 PWO logs/layer; 11 layers with PD readout; one PD per Log; Layer Numbering: i = 2 -&gt; 11; Log Numbering: j = 1 -&gt; 16</t>
    <phoneticPr fontId="13" type="noConversion"/>
  </si>
  <si>
    <t>Tpd_CorHi_ij</t>
    <phoneticPr fontId="13" type="noConversion"/>
  </si>
  <si>
    <t>Tpd_CorLow_ij</t>
    <phoneticPr fontId="13" type="noConversion"/>
  </si>
  <si>
    <t>Tpmt_LD_DiscLow</t>
  </si>
  <si>
    <t>Tpmt_LD_DiscLow</t>
    <phoneticPr fontId="13" type="noConversion"/>
  </si>
  <si>
    <t>TASC_np_ij * Tpmt_area/Tpwo_area * Tpmt_Fpd/1000 *Tpmt_Fpre *Tpmt_Glow * Tpmt_CorLow_ij</t>
    <phoneticPr fontId="13" type="noConversion"/>
  </si>
  <si>
    <t>TBD</t>
    <phoneticPr fontId="13" type="noConversion"/>
  </si>
  <si>
    <t>HEX((Tfec_PMT_LowG_ij+0.1)/2.5 * 32767)/2</t>
    <phoneticPr fontId="13" type="noConversion"/>
  </si>
  <si>
    <t>HEX((Tfec_APD_HiG_ij+0.1)/2.5 * 32767)</t>
    <phoneticPr fontId="13" type="noConversion"/>
  </si>
  <si>
    <t>HEX((Tfec_APD_LowG_ij+0.1)/2.5 * 32767)</t>
    <phoneticPr fontId="13" type="noConversion"/>
  </si>
  <si>
    <t>hex</t>
    <phoneticPr fontId="13" type="noConversion"/>
  </si>
  <si>
    <t>Cfec_PMT_HiGadc_ij</t>
    <phoneticPr fontId="13" type="noConversion"/>
  </si>
  <si>
    <t>Cfec_PMT_LowGadc_ij</t>
    <phoneticPr fontId="13" type="noConversion"/>
  </si>
  <si>
    <t>HEX((Cfec_PMT_HiG_ij+0.1)/2.5 * 32767)/2</t>
    <phoneticPr fontId="13" type="noConversion"/>
  </si>
  <si>
    <t>HEX((Cfec_PMT_LowG_ij+0.1)/2.5 * 32767)/2</t>
    <phoneticPr fontId="13" type="noConversion"/>
  </si>
  <si>
    <t>Ifec_PMTadc_ij</t>
    <phoneticPr fontId="13" type="noConversion"/>
  </si>
  <si>
    <t>Tapd_Glow</t>
    <phoneticPr fontId="13" type="noConversion"/>
  </si>
  <si>
    <t>Tapd_CorLow_ij</t>
    <phoneticPr fontId="13" type="noConversion"/>
  </si>
  <si>
    <t>Tfec_APD_HiG_ij</t>
    <phoneticPr fontId="13" type="noConversion"/>
  </si>
  <si>
    <t>Tfec_APD_LowG_ij</t>
    <phoneticPr fontId="13" type="noConversion"/>
  </si>
  <si>
    <t>TASC-FEC-APD-HiGain:</t>
    <phoneticPr fontId="13" type="noConversion"/>
  </si>
  <si>
    <t>TASC-FEC-APD-LoGain:</t>
    <phoneticPr fontId="13" type="noConversion"/>
  </si>
  <si>
    <t xml:space="preserve"> Default = 0; Equals 1 if Cpmt_LDhi_i &gt;= Cpmt_LD_DiscS_i</t>
    <phoneticPr fontId="13" type="noConversion"/>
  </si>
  <si>
    <t>Tpmt_LD_DiscHi</t>
  </si>
  <si>
    <t>PMT (QE_Eff * Gain)</t>
  </si>
  <si>
    <t>PMT (QE_Eff * Gain)</t>
    <phoneticPr fontId="13" type="noConversion"/>
  </si>
  <si>
    <t>Tpmt_Fpd_V_j</t>
    <phoneticPr fontId="13" type="noConversion"/>
  </si>
  <si>
    <t>Cpmt_Fpd_V_ij</t>
    <phoneticPr fontId="13" type="noConversion"/>
  </si>
  <si>
    <t>Ipmt_Fpd_V_ij</t>
    <phoneticPr fontId="13" type="noConversion"/>
  </si>
  <si>
    <t>Assumptions: 14 Scintilator paddles/layer; 2 layers with PMT readout; one PMT per Paddle; Layer Numbering: i = 1 -&gt; 2; Paddle Numbering: j = 1 -&gt; 14</t>
    <phoneticPr fontId="13" type="noConversion"/>
  </si>
  <si>
    <t>Cpmt_LD_Corhi_i</t>
    <phoneticPr fontId="13" type="noConversion"/>
  </si>
  <si>
    <t>Cpmt_LD_Cors_i</t>
    <phoneticPr fontId="13" type="noConversion"/>
  </si>
  <si>
    <t>Cpmt_LD_Vhi_i</t>
    <phoneticPr fontId="13" type="noConversion"/>
  </si>
  <si>
    <t>Cpmt_LD_Vs_i</t>
    <phoneticPr fontId="13" type="noConversion"/>
  </si>
  <si>
    <t>iCpmt_LDs_i</t>
    <phoneticPr fontId="13" type="noConversion"/>
  </si>
  <si>
    <t xml:space="preserve"> - Single Track Signal Channel</t>
    <phoneticPr fontId="13" type="noConversion"/>
  </si>
  <si>
    <t>tbd</t>
    <phoneticPr fontId="13" type="noConversion"/>
  </si>
  <si>
    <t>Cpmt_Fpre</t>
    <phoneticPr fontId="13" type="noConversion"/>
  </si>
  <si>
    <t>Cpmt_Ghi</t>
    <phoneticPr fontId="13" type="noConversion"/>
  </si>
  <si>
    <t>Cpmt_CorHi_ij</t>
    <phoneticPr fontId="13" type="noConversion"/>
  </si>
  <si>
    <t>Cpmt_Glow</t>
    <phoneticPr fontId="13" type="noConversion"/>
  </si>
  <si>
    <t>NOTE: Reference document assumed 9.1E-6 fC/photon which took into account PD area fraction. Value quoted here corrects for area fraction of obtain bare PD sensititity to compare to Hamamatsu performance data (which appears to be  1.08e-4 fC/photon at 425 nm for Hamamatsu S1227-33BR)</t>
    <phoneticPr fontId="13" type="noConversion"/>
  </si>
  <si>
    <t xml:space="preserve"> - LD Generator</t>
    <phoneticPr fontId="13" type="noConversion"/>
  </si>
  <si>
    <t>Comments</t>
    <phoneticPr fontId="13" type="noConversion"/>
  </si>
  <si>
    <t xml:space="preserve">      Low Level Discriminator Value</t>
    <phoneticPr fontId="13" type="noConversion"/>
  </si>
  <si>
    <t>CHD_np_ij * Cpmt_area * Cpmt_Fpd/1000 * Cpmt_Fpre * Cpmt_Ghi * Cpmt_CorHi_ij</t>
    <phoneticPr fontId="13" type="noConversion"/>
  </si>
  <si>
    <t>volts</t>
    <phoneticPr fontId="13" type="noConversion"/>
  </si>
  <si>
    <r>
      <t>S</t>
    </r>
    <r>
      <rPr>
        <sz val="10"/>
        <rFont val="Verdana"/>
      </rPr>
      <t>_j TASC_np_ij * Tpmt_Fpd * Tpmt_Fpre/1000</t>
    </r>
    <phoneticPr fontId="13" type="noConversion"/>
  </si>
  <si>
    <t xml:space="preserve"> - IMC Single Track Channels</t>
    <phoneticPr fontId="13" type="noConversion"/>
  </si>
  <si>
    <t>i = 1 -&gt; 16</t>
    <phoneticPr fontId="13" type="noConversion"/>
  </si>
  <si>
    <t xml:space="preserve">  - CHD Hi Signal Channels:</t>
    <phoneticPr fontId="13" type="noConversion"/>
  </si>
  <si>
    <t>i = 1 -&gt; 2</t>
    <phoneticPr fontId="13" type="noConversion"/>
  </si>
  <si>
    <t xml:space="preserve">    Monitor Channel Gain Correction Factor</t>
    <phoneticPr fontId="13" type="noConversion"/>
  </si>
  <si>
    <t>Ipmt_LD_Cormon_i</t>
    <phoneticPr fontId="13" type="noConversion"/>
  </si>
  <si>
    <t>Monitor Channel Output:</t>
    <phoneticPr fontId="13" type="noConversion"/>
  </si>
  <si>
    <t xml:space="preserve">   IMC-LD-MON</t>
    <phoneticPr fontId="13" type="noConversion"/>
  </si>
  <si>
    <t>Ipmt_LD_Mon_i</t>
    <phoneticPr fontId="13" type="noConversion"/>
  </si>
  <si>
    <t>PMT Sensitivity will be dependent upon Gain/HV (denoted by_V): NOTE: Value taken from Reference document</t>
    <phoneticPr fontId="13" type="noConversion"/>
  </si>
  <si>
    <t>Assume &gt; 1 mm^2</t>
    <phoneticPr fontId="13" type="noConversion"/>
  </si>
  <si>
    <r>
      <t>P</t>
    </r>
    <r>
      <rPr>
        <sz val="14"/>
        <rFont val="Verdana"/>
      </rPr>
      <t xml:space="preserve">_i </t>
    </r>
    <r>
      <rPr>
        <sz val="12"/>
        <rFont val="Verdana"/>
      </rPr>
      <t>[</t>
    </r>
    <r>
      <rPr>
        <sz val="10"/>
        <rFont val="Verdana"/>
      </rPr>
      <t>(iCpmt_LDs_i=1) * (iCpmt_LDlow_i=0) * (iCpmt_LDhi_i=0)</t>
    </r>
    <r>
      <rPr>
        <sz val="12"/>
        <rFont val="Verdana"/>
      </rPr>
      <t>]</t>
    </r>
    <r>
      <rPr>
        <sz val="10"/>
        <rFont val="Verdana"/>
      </rPr>
      <t xml:space="preserve"> * </t>
    </r>
    <r>
      <rPr>
        <sz val="14"/>
        <rFont val="Verdana"/>
      </rPr>
      <t>FIlow</t>
    </r>
    <r>
      <rPr>
        <sz val="12"/>
        <rFont val="Verdana"/>
      </rPr>
      <t>[</t>
    </r>
    <r>
      <rPr>
        <sz val="10"/>
        <rFont val="Verdana"/>
      </rPr>
      <t>(iIpmt_LDs_i=1) * (iIpmt_LDlow_i=1) * (iIpmt_LDhi_i=0)</t>
    </r>
    <r>
      <rPr>
        <sz val="12"/>
        <rFont val="Verdana"/>
      </rPr>
      <t>]</t>
    </r>
    <r>
      <rPr>
        <sz val="10"/>
        <rFont val="Verdana"/>
      </rPr>
      <t xml:space="preserve"> * (iTpmt_LDs=1) * (iTpmt_LDlow=1) * (iTpmt_LDhi=0)</t>
    </r>
    <phoneticPr fontId="13" type="noConversion"/>
  </si>
  <si>
    <r>
      <t>FIhi</t>
    </r>
    <r>
      <rPr>
        <sz val="12"/>
        <rFont val="Verdana"/>
      </rPr>
      <t>[</t>
    </r>
    <r>
      <rPr>
        <sz val="10"/>
        <rFont val="Verdana"/>
      </rPr>
      <t>(iIpmt_LDs_i=1) * (iIpmt_LDlow_i=1) * (iIpmt_LDhi_i=1)</t>
    </r>
    <r>
      <rPr>
        <sz val="12"/>
        <rFont val="Verdana"/>
      </rPr>
      <t>]</t>
    </r>
    <r>
      <rPr>
        <sz val="10"/>
        <rFont val="Verdana"/>
      </rPr>
      <t xml:space="preserve"> * (iTpmt_LDs=1) * (iTpmt_LDlow=1) * (iTpmt_LDhi=1)</t>
    </r>
    <phoneticPr fontId="13" type="noConversion"/>
  </si>
  <si>
    <t>HEX((Tfec_PMT_HiG_ij+0.1)/2.5 * 32767)/2</t>
    <phoneticPr fontId="13" type="noConversion"/>
  </si>
  <si>
    <t>iIpmt_LDs_i</t>
    <phoneticPr fontId="13" type="noConversion"/>
  </si>
  <si>
    <t xml:space="preserve">      Hi Level Discriminator Value</t>
  </si>
  <si>
    <t xml:space="preserve">      Low Level Discriminator Value</t>
  </si>
  <si>
    <t>volts</t>
    <phoneticPr fontId="13" type="noConversion"/>
  </si>
  <si>
    <t>&gt;&gt; 1 MIP (tbd)</t>
    <phoneticPr fontId="13" type="noConversion"/>
  </si>
  <si>
    <t>&gt; 1 MIP (tbd)</t>
    <phoneticPr fontId="13" type="noConversion"/>
  </si>
  <si>
    <t xml:space="preserve"> - TASC Single Track Channel</t>
    <phoneticPr fontId="13" type="noConversion"/>
  </si>
  <si>
    <t>0.5 MIP (tbd)</t>
    <phoneticPr fontId="13" type="noConversion"/>
  </si>
  <si>
    <t>Single (Z=1 -&gt; Z=?) Track</t>
    <phoneticPr fontId="13" type="noConversion"/>
  </si>
  <si>
    <t>Ipmt_LD_Vs_i</t>
    <phoneticPr fontId="13" type="noConversion"/>
  </si>
  <si>
    <t>TASC-FEC-PMT-LoGain:</t>
    <phoneticPr fontId="13" type="noConversion"/>
  </si>
  <si>
    <t>Ipmt_Gbuf</t>
    <phoneticPr fontId="13" type="noConversion"/>
  </si>
  <si>
    <t>Area of Pmt</t>
    <phoneticPr fontId="13" type="noConversion"/>
  </si>
  <si>
    <t>Equation</t>
    <phoneticPr fontId="13" type="noConversion"/>
  </si>
  <si>
    <t>volts</t>
    <phoneticPr fontId="13" type="noConversion"/>
  </si>
  <si>
    <t>Tfec_PD_HiG_ij</t>
    <phoneticPr fontId="13" type="noConversion"/>
  </si>
  <si>
    <t>Tfec_PD_LowG_ij</t>
    <phoneticPr fontId="13" type="noConversion"/>
  </si>
  <si>
    <t>IMC_np_ij * Ipmt_Fpd/1000 * Ipmt_Fpre * Ipmt_Gbuf * Ipmt_Cor_ij</t>
    <phoneticPr fontId="13" type="noConversion"/>
  </si>
  <si>
    <t>INPUT SUM of 448 Fiber Channels/layer:</t>
    <phoneticPr fontId="13" type="noConversion"/>
  </si>
  <si>
    <r>
      <t>S</t>
    </r>
    <r>
      <rPr>
        <sz val="10"/>
        <rFont val="Verdana"/>
      </rPr>
      <t xml:space="preserve">_j IMC_np_ij * Ipmt_Fpd </t>
    </r>
    <phoneticPr fontId="13" type="noConversion"/>
  </si>
  <si>
    <t>fC</t>
    <phoneticPr fontId="13" type="noConversion"/>
  </si>
  <si>
    <t>Ipmt_Sum_Fcsa</t>
    <phoneticPr fontId="13" type="noConversion"/>
  </si>
  <si>
    <t>V/fc</t>
    <phoneticPr fontId="13" type="noConversion"/>
  </si>
  <si>
    <t xml:space="preserve"> DynodeSum CSA Gain</t>
    <phoneticPr fontId="13" type="noConversion"/>
  </si>
  <si>
    <t xml:space="preserve"> - Monitor Signal Channel</t>
    <phoneticPr fontId="13" type="noConversion"/>
  </si>
  <si>
    <t xml:space="preserve">    Monitor Signal Channel Gain</t>
    <phoneticPr fontId="13" type="noConversion"/>
  </si>
  <si>
    <t>Low energy Heavy Nuclei shower selection function for IMC: assuption is that a minimum number of layers is required for selection and number is less than total to allow for some layers under threshold</t>
    <phoneticPr fontId="13" type="noConversion"/>
  </si>
  <si>
    <t>Assumptions: 16 PWO logs/layer; 1 layer with PMT readout; one PMT per Log; Layer Numbering: i = 1; Log Numbering: j = 1 -&gt; 16</t>
    <phoneticPr fontId="13" type="noConversion"/>
  </si>
  <si>
    <t>Tpmt_area</t>
    <phoneticPr fontId="13" type="noConversion"/>
  </si>
  <si>
    <t>Tpmt_Fpre</t>
    <phoneticPr fontId="13" type="noConversion"/>
  </si>
  <si>
    <t>Tpmt_Ghi</t>
    <phoneticPr fontId="13" type="noConversion"/>
  </si>
  <si>
    <t>Tpmt_CorHi_ij</t>
    <phoneticPr fontId="13" type="noConversion"/>
  </si>
  <si>
    <t>Tpmt_Glow</t>
    <phoneticPr fontId="13" type="noConversion"/>
  </si>
  <si>
    <t>Tpmt_CorLow_ij</t>
    <phoneticPr fontId="13" type="noConversion"/>
  </si>
  <si>
    <t>Tpd_area</t>
    <phoneticPr fontId="13" type="noConversion"/>
  </si>
  <si>
    <t>Tpmt_LD_DiscHi</t>
    <phoneticPr fontId="13" type="noConversion"/>
  </si>
  <si>
    <t>Tpmt_LD_DiscS</t>
    <phoneticPr fontId="13" type="noConversion"/>
  </si>
  <si>
    <t>HEX((Ifec_PMT_ij+0.1)/2.5 * 32767)</t>
    <phoneticPr fontId="13" type="noConversion"/>
  </si>
  <si>
    <t>Ipmt_LD_GLDmon</t>
    <phoneticPr fontId="13" type="noConversion"/>
  </si>
  <si>
    <t xml:space="preserve"> Default = 0; Equals 1 if Cpmt_LDhi_i &gt;= Cpmt_LD_DiscHi_i</t>
    <phoneticPr fontId="13" type="noConversion"/>
  </si>
  <si>
    <t>Area of PWO log end</t>
    <phoneticPr fontId="13" type="noConversion"/>
  </si>
  <si>
    <t>Tpwo_area</t>
    <phoneticPr fontId="13" type="noConversion"/>
  </si>
  <si>
    <t>cm^2</t>
    <phoneticPr fontId="13" type="noConversion"/>
  </si>
  <si>
    <t>Area of PWO log end</t>
  </si>
  <si>
    <t>Tpwo_area</t>
  </si>
  <si>
    <t>cm^2</t>
  </si>
  <si>
    <t xml:space="preserve"> Default = 0; Equals 1 if Cpmt_LDlow_i &gt;= Cpmt_LD_DiscLow_i</t>
    <phoneticPr fontId="13" type="noConversion"/>
  </si>
  <si>
    <t>Heavy Nuclei - Single Track</t>
    <phoneticPr fontId="13" type="noConversion"/>
  </si>
  <si>
    <t>Note: Using Cpmt_LD_DiscLow_i for NLDlow (which is also called NLDhi in schematic)</t>
    <phoneticPr fontId="13" type="noConversion"/>
  </si>
  <si>
    <r>
      <t>S</t>
    </r>
    <r>
      <rPr>
        <sz val="10"/>
        <rFont val="Verdana"/>
      </rPr>
      <t>_j CHD_np_ij * Cpmt_Fpd * Cpmt_Fpre/1000</t>
    </r>
    <phoneticPr fontId="13" type="noConversion"/>
  </si>
  <si>
    <t xml:space="preserve">      Low Level Discriminator Channel</t>
    <phoneticPr fontId="13" type="noConversion"/>
  </si>
  <si>
    <t>iCpmt_LDhi_i</t>
    <phoneticPr fontId="13" type="noConversion"/>
  </si>
  <si>
    <t>iCpmt_LDlow_i</t>
    <phoneticPr fontId="13" type="noConversion"/>
  </si>
  <si>
    <t>iIpmt_LDhi_i</t>
    <phoneticPr fontId="13" type="noConversion"/>
  </si>
  <si>
    <t>iIpmt_LDlow_i</t>
    <phoneticPr fontId="13" type="noConversion"/>
  </si>
  <si>
    <t>Electron (Low-Energy Shower)</t>
    <phoneticPr fontId="13" type="noConversion"/>
  </si>
  <si>
    <t>INPUT SUM of 16 PMT Channels/layer:</t>
    <phoneticPr fontId="13" type="noConversion"/>
  </si>
  <si>
    <t>Cpmt_LD_DiscLow_i</t>
    <phoneticPr fontId="13" type="noConversion"/>
  </si>
  <si>
    <t>Cpmt_LD_DiscS_i</t>
    <phoneticPr fontId="13" type="noConversion"/>
  </si>
  <si>
    <t>Note: Using Cpmt_LD_DiscHi_i for NLDhi in schematic</t>
    <phoneticPr fontId="13" type="noConversion"/>
  </si>
  <si>
    <t>APD sensitivity (APD_Gain = 50)</t>
    <phoneticPr fontId="13" type="noConversion"/>
  </si>
  <si>
    <t>INPUT SUM of 16 PMT Channels:</t>
    <phoneticPr fontId="13" type="noConversion"/>
  </si>
  <si>
    <t>Tpmt_Sum</t>
    <phoneticPr fontId="13" type="noConversion"/>
  </si>
  <si>
    <t>volts</t>
    <phoneticPr fontId="13" type="noConversion"/>
  </si>
  <si>
    <t>Cpmt_CorLow_ij</t>
    <phoneticPr fontId="13" type="noConversion"/>
  </si>
  <si>
    <t xml:space="preserve">      Hi Level Discriminator Flag</t>
    <phoneticPr fontId="13" type="noConversion"/>
  </si>
  <si>
    <t>iTpmt_LDhi</t>
    <phoneticPr fontId="13" type="noConversion"/>
  </si>
  <si>
    <t>cm^2</t>
    <phoneticPr fontId="13" type="noConversion"/>
  </si>
  <si>
    <t>PD sensitivity</t>
    <phoneticPr fontId="13" type="noConversion"/>
  </si>
  <si>
    <t>fC/photon</t>
    <phoneticPr fontId="13" type="noConversion"/>
  </si>
  <si>
    <t>Gain of Charge Pre-Amp</t>
    <phoneticPr fontId="13" type="noConversion"/>
  </si>
  <si>
    <t>V/pC</t>
    <phoneticPr fontId="13" type="noConversion"/>
  </si>
  <si>
    <t>Slow Shaper Gain</t>
    <phoneticPr fontId="13" type="noConversion"/>
  </si>
  <si>
    <t>Low-Gain Channel Correction Factor</t>
    <phoneticPr fontId="13" type="noConversion"/>
  </si>
  <si>
    <t>Hi-Gain Channel Correction Factor</t>
    <phoneticPr fontId="13" type="noConversion"/>
  </si>
  <si>
    <r>
      <t>P</t>
    </r>
    <r>
      <rPr>
        <sz val="14"/>
        <rFont val="Verdana"/>
      </rPr>
      <t xml:space="preserve">_i </t>
    </r>
    <r>
      <rPr>
        <sz val="12"/>
        <rFont val="Verdana"/>
      </rPr>
      <t>[</t>
    </r>
    <r>
      <rPr>
        <sz val="10"/>
        <rFont val="Verdana"/>
      </rPr>
      <t>(iCpmt_LDs_i=1) * (iCpmt_LDlow_i=0) * (iCpmt_LDhi_i=0)</t>
    </r>
    <r>
      <rPr>
        <sz val="14"/>
        <rFont val="Verdana"/>
      </rPr>
      <t>]</t>
    </r>
    <r>
      <rPr>
        <sz val="10"/>
        <rFont val="Verdana"/>
      </rPr>
      <t xml:space="preserve"> *</t>
    </r>
    <r>
      <rPr>
        <sz val="14"/>
        <rFont val="Symbol"/>
      </rPr>
      <t xml:space="preserve"> </t>
    </r>
    <r>
      <rPr>
        <sz val="14"/>
        <rFont val="Verdana"/>
      </rPr>
      <t>FIs</t>
    </r>
    <r>
      <rPr>
        <sz val="12"/>
        <rFont val="Verdana"/>
      </rPr>
      <t>[</t>
    </r>
    <r>
      <rPr>
        <sz val="10"/>
        <rFont val="Verdana"/>
      </rPr>
      <t>(iIpmt_LDs_i=1) * (iIpmt_LDlow_i=0) * (iIpmt_LDhi_i=0)</t>
    </r>
    <r>
      <rPr>
        <sz val="12"/>
        <rFont val="Verdana"/>
      </rPr>
      <t>]</t>
    </r>
    <r>
      <rPr>
        <sz val="10"/>
        <rFont val="Verdana"/>
      </rPr>
      <t xml:space="preserve"> * (iTpmt_LDs=1) * (iTpmt_LDlow=0) * (iTpmt_LDhi=0)</t>
    </r>
    <phoneticPr fontId="13" type="noConversion"/>
  </si>
  <si>
    <t xml:space="preserve">  NOTE:  will accept He nuclei if (iCpmt_LDlow_i=0), (iIpmt_LDlow_i=0), and (iTpmt_LDlow=0) for Z=2</t>
    <phoneticPr fontId="13" type="noConversion"/>
  </si>
  <si>
    <t xml:space="preserve">   NOTE:  If (iCpmt_LDhi_i=0) then Heavy (Z&lt;10), if (iCpmt_LDhi_i=1) then UltraHeavy (Z&gt;=10); assumes (iIpmt_LDlow_i=0) and (iTpmt_LDlow=0) for all Z</t>
    <phoneticPr fontId="13" type="noConversion"/>
  </si>
  <si>
    <t xml:space="preserve">      Low Level Discriminator Flag</t>
    <phoneticPr fontId="13" type="noConversion"/>
  </si>
  <si>
    <t>Ipmt_Sum_i * Ipmt_Sum_Fcsa * Ipmt_LD_GLDmon *Ipmt_LD_Cormon_i</t>
    <phoneticPr fontId="13" type="noConversion"/>
  </si>
  <si>
    <t>Note: Hits rail at 31.9 MIPs</t>
    <phoneticPr fontId="13" type="noConversion"/>
  </si>
  <si>
    <t>Ipmt_Sum_i * Ipmt_Sum_Fcsa * Ipmt_LD_GLDhi * Ipmt_LD_Corhi_i</t>
    <phoneticPr fontId="13" type="noConversion"/>
  </si>
  <si>
    <t xml:space="preserve"> Default = 0; Equals 1 if Ipmt_LDhi_i &gt;= Ipmt_LD_DiscHi_i</t>
    <phoneticPr fontId="13" type="noConversion"/>
  </si>
  <si>
    <t>EXAMPLE TRIGGER DEFINITIONs:</t>
    <phoneticPr fontId="13" type="noConversion"/>
  </si>
  <si>
    <t>Equation</t>
    <phoneticPr fontId="13" type="noConversion"/>
  </si>
  <si>
    <t>Note: Using Ipmt_LD_DiscHi_i for NLDhi in schematic</t>
    <phoneticPr fontId="13" type="noConversion"/>
  </si>
  <si>
    <t>Note: Using Ipmt_LD_DiscLow_i for NLDlow (which is also called NLDhi in schematic)</t>
    <phoneticPr fontId="13" type="noConversion"/>
  </si>
  <si>
    <t>Note: Using Ipmt_LD_DiscS_i for NLDs  in schematic</t>
    <phoneticPr fontId="13" type="noConversion"/>
  </si>
  <si>
    <t>Input Discriminator Settings:</t>
    <phoneticPr fontId="13" type="noConversion"/>
  </si>
  <si>
    <t xml:space="preserve"> Default = 0; Equals 1 if Ipmt_LDhi_i &gt;= Ipmt_LD_DiscS_i</t>
    <phoneticPr fontId="13" type="noConversion"/>
  </si>
  <si>
    <t>Note: Using Cpmt_LD_DiscS_i for NLDs (NLDs not shown  in schematic)</t>
    <phoneticPr fontId="13" type="noConversion"/>
  </si>
  <si>
    <t>Ipmt_LD_GLDhi</t>
    <phoneticPr fontId="13" type="noConversion"/>
  </si>
  <si>
    <t>Ipmt_LD_Corhi_i</t>
    <phoneticPr fontId="13" type="noConversion"/>
  </si>
  <si>
    <t>Ipmt_LD_GLDs</t>
    <phoneticPr fontId="13" type="noConversion"/>
  </si>
  <si>
    <t>Ipmt_LD_Cors_i</t>
    <phoneticPr fontId="13" type="noConversion"/>
  </si>
  <si>
    <t>Ipmt_LD_DiscHi_i</t>
    <phoneticPr fontId="13" type="noConversion"/>
  </si>
  <si>
    <t>Ipmt_LD_DiscLow_i</t>
    <phoneticPr fontId="13" type="noConversion"/>
  </si>
  <si>
    <t>Ipmt_LD_Vhi_i</t>
    <phoneticPr fontId="13" type="noConversion"/>
  </si>
  <si>
    <t>Ipmt_LD_DiscS_i</t>
    <phoneticPr fontId="13" type="noConversion"/>
  </si>
  <si>
    <t>TASC-FEC-PMT-HiGain:</t>
    <phoneticPr fontId="13" type="noConversion"/>
  </si>
  <si>
    <t>Tpmt_Sum * Tpmt_LD_GLDs * Tpmt_LD_Cors</t>
    <phoneticPr fontId="13" type="noConversion"/>
  </si>
  <si>
    <t xml:space="preserve"> - Hi Signal Channel</t>
    <phoneticPr fontId="13" type="noConversion"/>
  </si>
  <si>
    <t>Assumptions: 16 PWO logs/layer; 11 layers with APD readout; one APD per Log; Layer Numbering: i = 2 -&gt; 11; Log Numbering: j = 1 -&gt; 16</t>
    <phoneticPr fontId="13" type="noConversion"/>
  </si>
  <si>
    <t>Tapd_area</t>
    <phoneticPr fontId="13" type="noConversion"/>
  </si>
  <si>
    <t>Tapd_Fpd</t>
    <phoneticPr fontId="13" type="noConversion"/>
  </si>
  <si>
    <t>Tapd_Fpre</t>
    <phoneticPr fontId="13" type="noConversion"/>
  </si>
  <si>
    <t>Tapd_Ghi</t>
    <phoneticPr fontId="13" type="noConversion"/>
  </si>
  <si>
    <t>Heavy Nuclei (Low-Energy Shower)</t>
    <phoneticPr fontId="13" type="noConversion"/>
  </si>
  <si>
    <t>Heavy Nuclei (High-Energy Shower)</t>
    <phoneticPr fontId="13" type="noConversion"/>
  </si>
  <si>
    <t xml:space="preserve">    FIHeavyLow</t>
    <phoneticPr fontId="13" type="noConversion"/>
  </si>
  <si>
    <t xml:space="preserve">   NOTE:  If (iCpmt_LDhi_i=0) then Heavy (Z&lt;10), if (iCpmt_LDhi_i=1) then UltraHeavy (Z&gt;=10)</t>
    <phoneticPr fontId="13" type="noConversion"/>
  </si>
  <si>
    <r>
      <t>P</t>
    </r>
    <r>
      <rPr>
        <sz val="14"/>
        <rFont val="Verdana"/>
      </rPr>
      <t>_i</t>
    </r>
    <r>
      <rPr>
        <sz val="10"/>
        <rFont val="Verdana"/>
      </rPr>
      <t xml:space="preserve"> </t>
    </r>
    <r>
      <rPr>
        <sz val="12"/>
        <rFont val="Verdana"/>
      </rPr>
      <t>[</t>
    </r>
    <r>
      <rPr>
        <sz val="10"/>
        <rFont val="Verdana"/>
      </rPr>
      <t>(iCpmt_LDs_i=1) * (</t>
    </r>
    <r>
      <rPr>
        <sz val="10"/>
        <rFont val="Verdana"/>
      </rPr>
      <t>iCpmt_LDlow_i=1)</t>
    </r>
    <r>
      <rPr>
        <sz val="12"/>
        <rFont val="Verdana"/>
      </rPr>
      <t>]</t>
    </r>
    <r>
      <rPr>
        <sz val="10"/>
        <rFont val="Verdana"/>
      </rPr>
      <t xml:space="preserve"> * </t>
    </r>
    <r>
      <rPr>
        <sz val="14"/>
        <rFont val="Verdana"/>
      </rPr>
      <t>FIHeavyLow</t>
    </r>
    <r>
      <rPr>
        <sz val="12"/>
        <rFont val="Verdana"/>
      </rPr>
      <t>[</t>
    </r>
    <r>
      <rPr>
        <sz val="10"/>
        <rFont val="Verdana"/>
      </rPr>
      <t>(iIpmt_LDs_i=1) * (iIpmt_LDlow_i=1) * (</t>
    </r>
    <r>
      <rPr>
        <sz val="10"/>
        <rFont val="Verdana"/>
      </rPr>
      <t>iIpmt_LDhi_i=0)</t>
    </r>
    <r>
      <rPr>
        <sz val="12"/>
        <rFont val="Verdana"/>
      </rPr>
      <t xml:space="preserve">] </t>
    </r>
    <r>
      <rPr>
        <sz val="10"/>
        <rFont val="Verdana"/>
      </rPr>
      <t xml:space="preserve">* (iTpmt_LDs=1) * </t>
    </r>
    <r>
      <rPr>
        <sz val="10"/>
        <rFont val="Verdana"/>
      </rPr>
      <t>(iTpmt_LDlow=1) * (iTpmt_LDhi=0)</t>
    </r>
    <phoneticPr fontId="13" type="noConversion"/>
  </si>
  <si>
    <t xml:space="preserve"> Default = 0; Equals 1 if Tpmt_LDhi &gt;= Tpmt_LD_DiscHi</t>
    <phoneticPr fontId="13" type="noConversion"/>
  </si>
  <si>
    <t xml:space="preserve"> Default = 0; Equals 1 if Tpmt_LDlow &gt;= Tpmt_LD_DiscLow</t>
    <phoneticPr fontId="13" type="noConversion"/>
  </si>
  <si>
    <t xml:space="preserve"> Default = 0; Equals 1 if Tpmt_LDhi &gt;= Tpmt_LD_DiscS</t>
    <phoneticPr fontId="13" type="noConversion"/>
  </si>
  <si>
    <t>Assumptions: 448 Scintilating fibers/layer; 16 layers with MaPMT readout; one fiber per MaPMT anode channel; Layer Numbering: i = 1 -&gt; 16; Fiber Numbering: j = 1 -&gt; 448</t>
    <phoneticPr fontId="13" type="noConversion"/>
  </si>
  <si>
    <t xml:space="preserve"> - CHD Single Track Channels</t>
    <phoneticPr fontId="13" type="noConversion"/>
  </si>
  <si>
    <t>Cpmt_LD_DiscS_i</t>
    <phoneticPr fontId="13" type="noConversion"/>
  </si>
  <si>
    <t>Variable</t>
    <phoneticPr fontId="13" type="noConversion"/>
  </si>
  <si>
    <t>Units</t>
    <phoneticPr fontId="13" type="noConversion"/>
  </si>
  <si>
    <t>Nominal Value</t>
    <phoneticPr fontId="13" type="noConversion"/>
  </si>
  <si>
    <t>Comments</t>
    <phoneticPr fontId="13" type="noConversion"/>
  </si>
  <si>
    <t>Output Logic (LD) Channels:</t>
    <phoneticPr fontId="13" type="noConversion"/>
  </si>
  <si>
    <t xml:space="preserve">      Hi Level Discriminator Channel</t>
    <phoneticPr fontId="13" type="noConversion"/>
  </si>
  <si>
    <t xml:space="preserve">    FIHeavyS</t>
    <phoneticPr fontId="13" type="noConversion"/>
  </si>
  <si>
    <t>Tpd_Fpre</t>
    <phoneticPr fontId="13" type="noConversion"/>
  </si>
  <si>
    <t>Tpd_Ghi</t>
    <phoneticPr fontId="13" type="noConversion"/>
  </si>
  <si>
    <t>Tpd_Glow</t>
    <phoneticPr fontId="13" type="noConversion"/>
  </si>
  <si>
    <t>Input:</t>
    <phoneticPr fontId="13" type="noConversion"/>
  </si>
  <si>
    <t>Variable Name</t>
    <phoneticPr fontId="13" type="noConversion"/>
  </si>
  <si>
    <t>Nominal Value</t>
    <phoneticPr fontId="13" type="noConversion"/>
  </si>
  <si>
    <t>Units</t>
    <phoneticPr fontId="13" type="noConversion"/>
  </si>
  <si>
    <t xml:space="preserve"> - Hi-GAIN Channel:</t>
    <phoneticPr fontId="13" type="noConversion"/>
  </si>
  <si>
    <t xml:space="preserve"> - Low-GAIN Channel:</t>
    <phoneticPr fontId="13" type="noConversion"/>
  </si>
  <si>
    <t>Output Channels:</t>
    <phoneticPr fontId="13" type="noConversion"/>
  </si>
  <si>
    <t>Tpd_Fpd</t>
    <phoneticPr fontId="13" type="noConversion"/>
  </si>
  <si>
    <t>IMC photons at MaPMT anode</t>
    <phoneticPr fontId="13" type="noConversion"/>
  </si>
  <si>
    <t>IMC_np_ij</t>
    <phoneticPr fontId="13" type="noConversion"/>
  </si>
  <si>
    <t>Ipmt_Fpre</t>
    <phoneticPr fontId="13" type="noConversion"/>
  </si>
  <si>
    <t>Ipmt_Sum_i</t>
    <phoneticPr fontId="13" type="noConversion"/>
  </si>
  <si>
    <t xml:space="preserve">    Single Track Channel Gain</t>
    <phoneticPr fontId="13" type="noConversion"/>
  </si>
  <si>
    <t xml:space="preserve">    Single Track Gain Correction Factor</t>
    <phoneticPr fontId="13" type="noConversion"/>
  </si>
  <si>
    <t xml:space="preserve">    Hi Signal Channel Gain</t>
    <phoneticPr fontId="13" type="noConversion"/>
  </si>
  <si>
    <t>Tpmt_LD_GLDhi</t>
    <phoneticPr fontId="13" type="noConversion"/>
  </si>
  <si>
    <t xml:space="preserve"> </t>
  </si>
  <si>
    <t xml:space="preserve"> </t>
    <phoneticPr fontId="13" type="noConversion"/>
  </si>
  <si>
    <t xml:space="preserve">      Hi Level Discriminator Value</t>
    <phoneticPr fontId="13" type="noConversion"/>
  </si>
  <si>
    <t>PWO photons at end of a Log</t>
    <phoneticPr fontId="13" type="noConversion"/>
  </si>
  <si>
    <t>Instrument Variables:</t>
    <phoneticPr fontId="13" type="noConversion"/>
  </si>
  <si>
    <t>Area of PD</t>
    <phoneticPr fontId="13" type="noConversion"/>
  </si>
  <si>
    <r>
      <t xml:space="preserve">NOTE:  This list parses some of the examples given in </t>
    </r>
    <r>
      <rPr>
        <b/>
        <i/>
        <sz val="10"/>
        <rFont val="Verdana"/>
      </rPr>
      <t>CALET Trigger &amp; MDC data transfer (T. Tamura)</t>
    </r>
    <phoneticPr fontId="13" type="noConversion"/>
  </si>
  <si>
    <t xml:space="preserve">    Filow</t>
    <phoneticPr fontId="13" type="noConversion"/>
  </si>
  <si>
    <t>Low energy shower selection function for IMC: assuption is that a minimum number of layers is required for selection and number is less than total to allow for some layers under threshold</t>
    <phoneticPr fontId="13" type="noConversion"/>
  </si>
  <si>
    <t xml:space="preserve">    Fihi</t>
    <phoneticPr fontId="13" type="noConversion"/>
  </si>
  <si>
    <t>Cpmt_Sum_i</t>
    <phoneticPr fontId="13" type="noConversion"/>
  </si>
  <si>
    <t>iTpmt_LDs</t>
    <phoneticPr fontId="13" type="noConversion"/>
  </si>
  <si>
    <t>Area of APD</t>
    <phoneticPr fontId="13" type="noConversion"/>
  </si>
  <si>
    <t>Assume LP area &lt; PMT area</t>
    <phoneticPr fontId="13" type="noConversion"/>
  </si>
  <si>
    <t>Ipmta_area</t>
    <phoneticPr fontId="13" type="noConversion"/>
  </si>
  <si>
    <t>Area of fiber end</t>
    <phoneticPr fontId="13" type="noConversion"/>
  </si>
  <si>
    <t>Ifiber_area</t>
    <phoneticPr fontId="13" type="noConversion"/>
  </si>
  <si>
    <t>Assume Fiber area &lt; MaPMT anode area</t>
    <phoneticPr fontId="13" type="noConversion"/>
  </si>
  <si>
    <t>CHD_np_ij * Cpmt_area * Cpmt_Fpd/1000 * Cpmt_Fpre * Cpmt_Glow * Cpmt_CorLow_ij</t>
    <phoneticPr fontId="13" type="noConversion"/>
  </si>
  <si>
    <t>Tpmt_Sum * Tpmt_LD_GLDhi * Tpmt_LD_Corhi</t>
    <phoneticPr fontId="13" type="noConversion"/>
  </si>
  <si>
    <t xml:space="preserve">   Input:</t>
    <phoneticPr fontId="13" type="noConversion"/>
  </si>
  <si>
    <t xml:space="preserve">   Output:</t>
  </si>
  <si>
    <t xml:space="preserve">   Output:</t>
    <phoneticPr fontId="13" type="noConversion"/>
  </si>
  <si>
    <t xml:space="preserve">      TASC-LD-HiSignal</t>
    <phoneticPr fontId="13" type="noConversion"/>
  </si>
  <si>
    <t xml:space="preserve">    Single Particle Channel Gain</t>
    <phoneticPr fontId="13" type="noConversion"/>
  </si>
  <si>
    <t>Tpmt_LD_GLDs</t>
    <phoneticPr fontId="13" type="noConversion"/>
  </si>
  <si>
    <t xml:space="preserve"> Default = 0; Equals 1 if Ipmt_LDlow_i &gt;= Ipmt_LD_DiscLow_i</t>
    <phoneticPr fontId="13" type="noConversion"/>
  </si>
  <si>
    <t>Ipmt_Sum_i * Ipmt_Sum_Fcsa * Ipmt_LD_GLDs * Ipmt_LD_Cors_i</t>
    <phoneticPr fontId="13" type="noConversion"/>
  </si>
  <si>
    <t>Single Track Heavy Nuclei selection function for IMC: assuption is that a minimum number of layers is required for selection and number is less than total to allow for some layers under threshold</t>
    <phoneticPr fontId="13" type="noConversion"/>
  </si>
  <si>
    <t>photons/MeV</t>
    <phoneticPr fontId="13" type="noConversion"/>
  </si>
  <si>
    <t>NOTE: Reference document has units photons/MIP; use 20.4 MeV/MIP conversion factor.</t>
    <phoneticPr fontId="13" type="noConversion"/>
  </si>
  <si>
    <t>Edep to photon conversion (at end of log)</t>
  </si>
  <si>
    <t>Edep to photon conversion (at end of log)</t>
    <phoneticPr fontId="13" type="noConversion"/>
  </si>
  <si>
    <t xml:space="preserve"> - Single Particle Signal Channel</t>
    <phoneticPr fontId="13" type="noConversion"/>
  </si>
  <si>
    <t>CHD photons at PMT</t>
    <phoneticPr fontId="13" type="noConversion"/>
  </si>
  <si>
    <t>CHD_np_ij</t>
    <phoneticPr fontId="13" type="noConversion"/>
  </si>
  <si>
    <t>Tpmt_LD_Vhi</t>
    <phoneticPr fontId="13" type="noConversion"/>
  </si>
  <si>
    <t xml:space="preserve">    Hi Signal Gain Correction Factor</t>
    <phoneticPr fontId="13" type="noConversion"/>
  </si>
  <si>
    <t>Tpmt_LD_Corhi</t>
    <phoneticPr fontId="13" type="noConversion"/>
  </si>
  <si>
    <t>volts</t>
  </si>
  <si>
    <t>volts</t>
    <phoneticPr fontId="13" type="noConversion"/>
  </si>
  <si>
    <t>binary</t>
    <phoneticPr fontId="13" type="noConversion"/>
  </si>
  <si>
    <t>binary</t>
    <phoneticPr fontId="13" type="noConversion"/>
  </si>
  <si>
    <t>Tfec_PMT_HiG_ij</t>
    <phoneticPr fontId="13" type="noConversion"/>
  </si>
  <si>
    <t>Tfec_PMT_LowG_ij</t>
    <phoneticPr fontId="13" type="noConversion"/>
  </si>
  <si>
    <r>
      <t>P</t>
    </r>
    <r>
      <rPr>
        <sz val="14"/>
        <rFont val="Verdana"/>
      </rPr>
      <t>_i</t>
    </r>
    <r>
      <rPr>
        <sz val="10"/>
        <rFont val="Verdana"/>
      </rPr>
      <t xml:space="preserve"> </t>
    </r>
    <r>
      <rPr>
        <sz val="12"/>
        <rFont val="Verdana"/>
      </rPr>
      <t>[</t>
    </r>
    <r>
      <rPr>
        <sz val="10"/>
        <rFont val="Verdana"/>
      </rPr>
      <t>(iCpmt_LDs_i=1) * (iCpmt_LDlow_i=1)</t>
    </r>
    <r>
      <rPr>
        <sz val="12"/>
        <rFont val="Verdana"/>
      </rPr>
      <t>]</t>
    </r>
    <r>
      <rPr>
        <sz val="10"/>
        <rFont val="Verdana"/>
      </rPr>
      <t xml:space="preserve"> * </t>
    </r>
    <r>
      <rPr>
        <sz val="14"/>
        <rFont val="Verdana"/>
      </rPr>
      <t>FIHeavyS</t>
    </r>
    <r>
      <rPr>
        <sz val="12"/>
        <rFont val="Verdana"/>
      </rPr>
      <t>[</t>
    </r>
    <r>
      <rPr>
        <sz val="10"/>
        <rFont val="Verdana"/>
      </rPr>
      <t>(iIpmt_LDs_i=1) * (iIpmt_LDlow_i=0) * (iIpmt_LDhi_i=0)</t>
    </r>
    <r>
      <rPr>
        <sz val="12"/>
        <rFont val="Verdana"/>
      </rPr>
      <t>]</t>
    </r>
    <r>
      <rPr>
        <sz val="10"/>
        <rFont val="Verdana"/>
      </rPr>
      <t xml:space="preserve"> * (iTpmt_LDs=1) * (iTpmt_LDlow=0) * (iTpmt_LDhi=0)</t>
    </r>
    <phoneticPr fontId="13" type="noConversion"/>
  </si>
  <si>
    <t xml:space="preserve">      Discriminator Value</t>
    <phoneticPr fontId="13" type="noConversion"/>
  </si>
  <si>
    <t xml:space="preserve">      Discriminator Flag</t>
    <phoneticPr fontId="13" type="noConversion"/>
  </si>
  <si>
    <t>Tpmt_LD_Cors</t>
    <phoneticPr fontId="13" type="noConversion"/>
  </si>
  <si>
    <t xml:space="preserve">    Single Particle Gain Correction Factor</t>
    <phoneticPr fontId="13" type="noConversion"/>
  </si>
  <si>
    <t>Single Particle LD Channels:</t>
    <phoneticPr fontId="13" type="noConversion"/>
  </si>
  <si>
    <t>Hi-Signal LD Channels:</t>
    <phoneticPr fontId="13" type="noConversion"/>
  </si>
  <si>
    <t xml:space="preserve">      TASC-LD-Single</t>
    <phoneticPr fontId="13" type="noConversion"/>
  </si>
  <si>
    <t>Tpmt_LD_Vs</t>
    <phoneticPr fontId="13" type="noConversion"/>
  </si>
  <si>
    <t>Area of Pmt</t>
  </si>
  <si>
    <t>Area of Light Pipe end</t>
    <phoneticPr fontId="13" type="noConversion"/>
  </si>
  <si>
    <t>TBD</t>
    <phoneticPr fontId="13" type="noConversion"/>
  </si>
  <si>
    <t>Cpmt_area</t>
    <phoneticPr fontId="13" type="noConversion"/>
  </si>
  <si>
    <t>Clp_area</t>
    <phoneticPr fontId="13" type="noConversion"/>
  </si>
  <si>
    <t>TASC_np_ij * Tpd_area/Tpwo_area * Tpd_Fpd/1000 *Tpd_Fpre *Tpd_Ghi * Tpd_CorHi_ij</t>
    <phoneticPr fontId="13" type="noConversion"/>
  </si>
  <si>
    <t>TASC_np_ij * Tpd_area/Tpwo_area * Tpd_Fpd/1000 *Tpd_Fpre *Tpd_Glow * Tpd_CorLow_ij</t>
    <phoneticPr fontId="13" type="noConversion"/>
  </si>
  <si>
    <t>TASC_np_ij * Tapd_area/Tpwo_area * Tapd_Fpd/1000 *Tapd_Fpre *Tapd_Ghi * Tapd_CorHi_ij</t>
    <phoneticPr fontId="13" type="noConversion"/>
  </si>
  <si>
    <t>TASC_np_ij * Tapd_area/Tpwo_area * Tapd_Fpd/1000 *Tapd_Fpre *Tapd_Glow * Tapd_CorLow_ij</t>
    <phoneticPr fontId="13" type="noConversion"/>
  </si>
  <si>
    <t>photons/MeV</t>
    <phoneticPr fontId="13" type="noConversion"/>
  </si>
  <si>
    <r>
      <t>P</t>
    </r>
    <r>
      <rPr>
        <sz val="14"/>
        <rFont val="Verdana"/>
      </rPr>
      <t>_i</t>
    </r>
    <r>
      <rPr>
        <sz val="10"/>
        <rFont val="Verdana"/>
      </rPr>
      <t xml:space="preserve"> </t>
    </r>
    <r>
      <rPr>
        <sz val="12"/>
        <rFont val="Verdana"/>
      </rPr>
      <t>[</t>
    </r>
    <r>
      <rPr>
        <sz val="10"/>
        <rFont val="Verdana"/>
      </rPr>
      <t>(iCpmt_LDs_i=1) * (iCpmt_LDlow_i=1)</t>
    </r>
    <r>
      <rPr>
        <sz val="12"/>
        <rFont val="Verdana"/>
      </rPr>
      <t>]</t>
    </r>
    <r>
      <rPr>
        <sz val="10"/>
        <rFont val="Verdana"/>
      </rPr>
      <t xml:space="preserve"> * </t>
    </r>
    <r>
      <rPr>
        <sz val="14"/>
        <rFont val="Verdana"/>
      </rPr>
      <t>FIHeavyHi</t>
    </r>
    <r>
      <rPr>
        <sz val="12"/>
        <rFont val="Verdana"/>
      </rPr>
      <t>[</t>
    </r>
    <r>
      <rPr>
        <sz val="10"/>
        <rFont val="Verdana"/>
      </rPr>
      <t xml:space="preserve">(iIpmt_LDs_i=1) * (iIpmt_LDlow_i=1) * </t>
    </r>
    <r>
      <rPr>
        <sz val="10"/>
        <rFont val="Verdana"/>
      </rPr>
      <t>(iIpmt_LDhi_i=1)</t>
    </r>
    <r>
      <rPr>
        <sz val="12"/>
        <rFont val="Verdana"/>
      </rPr>
      <t xml:space="preserve">] </t>
    </r>
    <r>
      <rPr>
        <sz val="10"/>
        <rFont val="Verdana"/>
      </rPr>
      <t>* (iTpmt_LDs=1) * (iTpmt_LDlow=1) * (iTpmt_LDhi=1)</t>
    </r>
    <phoneticPr fontId="13" type="noConversion"/>
  </si>
  <si>
    <t xml:space="preserve">Need function to convert energy deposition vs position into photons at end of paddle.  For example, the formula can be CHD_np_ij = LY * Σ E_k_ij * ATT_k_ij   where LY is the light yield in ph/MeV, E_k_ij is energy deposition in k-th artificial segment of ij paddle, and ATT is corresponding attenuation.  </t>
    <phoneticPr fontId="13" type="noConversion"/>
  </si>
  <si>
    <t>NOTE: Reference document assumed units photons/MIP.</t>
    <phoneticPr fontId="13" type="noConversion"/>
  </si>
  <si>
    <t xml:space="preserve">   </t>
    <phoneticPr fontId="13" type="noConversion"/>
  </si>
  <si>
    <t>Edep to photon conversion (at end of fiber)</t>
    <phoneticPr fontId="13" type="noConversion"/>
  </si>
  <si>
    <t>Single Track LD Channels:</t>
    <phoneticPr fontId="13" type="noConversion"/>
  </si>
  <si>
    <t>Cpmt_Sum_i * Cpmt_LD_GLDhi * Cpmt_LD_Corhi_i</t>
    <phoneticPr fontId="13" type="noConversion"/>
  </si>
  <si>
    <t>Cpmt_Sum_i * Cpmt_LD_GLDs * Cpmt_LD_Cors_i</t>
    <phoneticPr fontId="13" type="noConversion"/>
  </si>
  <si>
    <t>Cpmt_LD_DiscHi_i</t>
    <phoneticPr fontId="13" type="noConversion"/>
  </si>
  <si>
    <t>Function Description:</t>
    <phoneticPr fontId="13" type="noConversion"/>
  </si>
  <si>
    <t>Product over index i</t>
    <phoneticPr fontId="13" type="noConversion"/>
  </si>
  <si>
    <r>
      <t xml:space="preserve">    P_</t>
    </r>
    <r>
      <rPr>
        <sz val="14"/>
        <rFont val="Verdana"/>
      </rPr>
      <t>i</t>
    </r>
    <phoneticPr fontId="13" type="noConversion"/>
  </si>
  <si>
    <t xml:space="preserve">    FIs</t>
    <phoneticPr fontId="13" type="noConversion"/>
  </si>
  <si>
    <t>Single MIP selection function for IMC: assuption is that a minimum number of layers is required for selection and number is less than total to allow for some layers under threshold</t>
    <phoneticPr fontId="13" type="noConversion"/>
  </si>
  <si>
    <t>NOTE: Reference document assumed 7.8E-3 fC/photon which took into account APD area fraction. Value quoted here corrects for area fraction of obtain bare APD sensititity to compare to Hamamatsu performance data (which appears to be  7.02e-3 fC/photon at 425 nm (Gain=50) for Hamamatsu S8664-1010)</t>
    <phoneticPr fontId="13" type="noConversion"/>
  </si>
  <si>
    <t xml:space="preserve">Need function to convert energy deposition vs position into photons at end of fiber.  For example, the formula can be IMC_np_ij = LY * Σ E_k_ij * ATT_k_ij   where LY is the light yield in ph/MeV, E_k_ij is energy deposition in k-th artificial segment of ij fiber, and ATT is corresponding attenuation.  </t>
    <phoneticPr fontId="13" type="noConversion"/>
  </si>
  <si>
    <t xml:space="preserve"> NOTE: Reference document has units photons/MIP; use 0.2 MeV/MIP conversion factor.</t>
    <phoneticPr fontId="13" type="noConversion"/>
  </si>
  <si>
    <t xml:space="preserve">       </t>
    <phoneticPr fontId="13" type="noConversion"/>
  </si>
  <si>
    <t xml:space="preserve">Need function to convert energy deposition vs position into photons at end of log.  For example, the formula can be TASC_np_ij = LY * Σ E_k_ij * ATT_k_ij   where LY is the light yield in ph/MeV, E_k_ij is energy deposition in k-th artificial segment of ij log, and ATT is corresponding attenuation.   </t>
    <phoneticPr fontId="13" type="noConversion"/>
  </si>
  <si>
    <t xml:space="preserve">Need function to convert energy deposition vs position into photons at end of log.  For example, the formula can be TASC_np_ij = LY * Σ E_k_ij * ATT_k_ij   where LY is the light yield in ph/MeV, E_k_ij is energy deposition in k-th artificial segment of ij log, and ATT is corresponding attenuation.  </t>
  </si>
  <si>
    <t>NOTE: Reference document has units photons/MIP; use 20.4 MeV/MIP conversion factor.</t>
    <phoneticPr fontId="13" type="noConversion"/>
  </si>
  <si>
    <t>Edep to photon conversion (at end of paddle)</t>
    <phoneticPr fontId="13" type="noConversion"/>
  </si>
  <si>
    <t>High energy shower selection function for IMC: assuption is that a minimum number of layers is required for selection and number is less than total to allow for some layers under threshold</t>
    <phoneticPr fontId="13" type="noConversion"/>
  </si>
  <si>
    <t>High energy Heavy Nuclei shower selection function for IMC: assuption is that a minimum number of layers is required for selection and number is less than total to allow for some layers under threshold</t>
    <phoneticPr fontId="13" type="noConversion"/>
  </si>
  <si>
    <t xml:space="preserve">    FIHeavyHi</t>
    <phoneticPr fontId="13" type="noConversion"/>
  </si>
  <si>
    <t>iTpmt_LDlow</t>
    <phoneticPr fontId="13" type="noConversion"/>
  </si>
</sst>
</file>

<file path=xl/styles.xml><?xml version="1.0" encoding="utf-8"?>
<styleSheet xmlns="http://schemas.openxmlformats.org/spreadsheetml/2006/main">
  <numFmts count="4">
    <numFmt numFmtId="42" formatCode="_(&quot;$&quot;* #,##0_);_(&quot;$&quot;* \(#,##0\);_(&quot;$&quot;* &quot;-&quot;_);_(@_)"/>
    <numFmt numFmtId="41" formatCode="_(* #,##0_);_(* \(#,##0\);_(* &quot;-&quot;_);_(@_)"/>
    <numFmt numFmtId="44" formatCode="_(&quot;$&quot;* #,##0.00_);_(&quot;$&quot;* \(#,##0.00\);_(&quot;$&quot;* &quot;-&quot;??_);_(@_)"/>
    <numFmt numFmtId="43" formatCode="_(* #,##0.00_);_(* \(#,##0.00\);_(* &quot;-&quot;??_);_(@_)"/>
  </numFmts>
  <fonts count="17">
    <font>
      <sz val="10"/>
      <name val="Verdana"/>
    </font>
    <font>
      <b/>
      <sz val="10"/>
      <name val="Verdana"/>
    </font>
    <font>
      <b/>
      <i/>
      <sz val="10"/>
      <name val="Verdana"/>
    </font>
    <font>
      <sz val="10"/>
      <name val="Verdana"/>
    </font>
    <font>
      <b/>
      <sz val="10"/>
      <name val="Verdana"/>
    </font>
    <font>
      <sz val="10"/>
      <name val="Verdana"/>
    </font>
    <font>
      <b/>
      <sz val="10"/>
      <name val="Verdana"/>
    </font>
    <font>
      <b/>
      <sz val="10"/>
      <name val="Verdana"/>
    </font>
    <font>
      <i/>
      <sz val="10"/>
      <name val="Verdana"/>
    </font>
    <font>
      <b/>
      <i/>
      <sz val="10"/>
      <name val="Verdana"/>
    </font>
    <font>
      <sz val="10"/>
      <name val="Verdana"/>
    </font>
    <font>
      <b/>
      <sz val="10"/>
      <name val="Verdana"/>
    </font>
    <font>
      <i/>
      <sz val="10"/>
      <name val="Verdana"/>
    </font>
    <font>
      <sz val="8"/>
      <name val="Verdana"/>
    </font>
    <font>
      <sz val="14"/>
      <name val="Symbol"/>
    </font>
    <font>
      <sz val="14"/>
      <name val="Verdana"/>
    </font>
    <font>
      <sz val="12"/>
      <name val="Verdana"/>
    </font>
  </fonts>
  <fills count="2">
    <fill>
      <patternFill patternType="none"/>
    </fill>
    <fill>
      <patternFill patternType="gray125"/>
    </fill>
  </fills>
  <borders count="1">
    <border>
      <left/>
      <right/>
      <top/>
      <bottom/>
      <diagonal/>
    </border>
  </borders>
  <cellStyleXfs count="1">
    <xf numFmtId="0" fontId="0" fillId="0" borderId="0"/>
  </cellStyleXfs>
  <cellXfs count="35">
    <xf numFmtId="0" fontId="0" fillId="0" borderId="0" xfId="0"/>
    <xf numFmtId="0" fontId="0" fillId="0" borderId="0" xfId="0" applyAlignment="1">
      <alignment horizontal="left"/>
    </xf>
    <xf numFmtId="0" fontId="0" fillId="0" borderId="0" xfId="0" applyAlignment="1">
      <alignment horizontal="center"/>
    </xf>
    <xf numFmtId="0" fontId="0" fillId="0" borderId="0" xfId="0" applyAlignment="1"/>
    <xf numFmtId="11" fontId="0" fillId="0" borderId="0" xfId="0" applyNumberFormat="1" applyAlignment="1">
      <alignment horizontal="center"/>
    </xf>
    <xf numFmtId="0" fontId="11" fillId="0" borderId="0" xfId="0" applyFont="1"/>
    <xf numFmtId="0" fontId="11" fillId="0" borderId="0" xfId="0" applyFont="1" applyAlignment="1">
      <alignment horizontal="center"/>
    </xf>
    <xf numFmtId="0" fontId="12" fillId="0" borderId="0" xfId="0" applyFont="1"/>
    <xf numFmtId="2" fontId="0" fillId="0" borderId="0" xfId="0" applyNumberFormat="1" applyAlignment="1">
      <alignment horizontal="center"/>
    </xf>
    <xf numFmtId="2" fontId="0" fillId="0" borderId="0" xfId="0" applyNumberFormat="1" applyAlignment="1">
      <alignment horizontal="center"/>
    </xf>
    <xf numFmtId="0" fontId="14" fillId="0" borderId="0" xfId="0" applyFont="1"/>
    <xf numFmtId="0" fontId="0" fillId="0" borderId="0" xfId="0"/>
    <xf numFmtId="0" fontId="9" fillId="0" borderId="0" xfId="0" applyFont="1"/>
    <xf numFmtId="0" fontId="10" fillId="0" borderId="0" xfId="0" applyFont="1"/>
    <xf numFmtId="0" fontId="8" fillId="0" borderId="0" xfId="0" applyFont="1"/>
    <xf numFmtId="0" fontId="7" fillId="0" borderId="0" xfId="0" applyFont="1"/>
    <xf numFmtId="0" fontId="7" fillId="0" borderId="0" xfId="0" applyFont="1" applyAlignment="1">
      <alignment horizontal="center"/>
    </xf>
    <xf numFmtId="0" fontId="0" fillId="0" borderId="0" xfId="0"/>
    <xf numFmtId="0" fontId="6" fillId="0" borderId="0" xfId="0" applyFont="1"/>
    <xf numFmtId="0" fontId="0" fillId="0" borderId="0" xfId="0"/>
    <xf numFmtId="0" fontId="5" fillId="0" borderId="0" xfId="0" applyFont="1"/>
    <xf numFmtId="0" fontId="15" fillId="0" borderId="0" xfId="0" applyFont="1"/>
    <xf numFmtId="0" fontId="0" fillId="0" borderId="0" xfId="0"/>
    <xf numFmtId="0" fontId="4" fillId="0" borderId="0" xfId="0" applyFont="1"/>
    <xf numFmtId="0" fontId="0" fillId="0" borderId="0" xfId="0"/>
    <xf numFmtId="0" fontId="0" fillId="0" borderId="0" xfId="0"/>
    <xf numFmtId="2" fontId="0" fillId="0" borderId="0" xfId="0" applyNumberFormat="1" applyAlignment="1">
      <alignment horizontal="center"/>
    </xf>
    <xf numFmtId="2" fontId="0" fillId="0" borderId="0" xfId="0" applyNumberFormat="1" applyAlignment="1">
      <alignment horizontal="center"/>
    </xf>
    <xf numFmtId="0" fontId="0" fillId="0" borderId="0" xfId="0"/>
    <xf numFmtId="0" fontId="0" fillId="0" borderId="0" xfId="0"/>
    <xf numFmtId="0" fontId="0" fillId="0" borderId="0" xfId="0" applyAlignment="1">
      <alignment wrapText="1"/>
    </xf>
    <xf numFmtId="0" fontId="0" fillId="0" borderId="0" xfId="0" applyAlignment="1">
      <alignment horizontal="left" wrapText="1"/>
    </xf>
    <xf numFmtId="0" fontId="0" fillId="0" borderId="0" xfId="0"/>
    <xf numFmtId="0" fontId="0" fillId="0" borderId="0" xfId="0"/>
    <xf numFmtId="0" fontId="1" fillId="0" borderId="0" xfId="0" applyFont="1" applyAlignment="1">
      <alignment horizontal="center" wrapText="1"/>
    </xf>
  </cellXfs>
  <cellStyles count="1">
    <cellStyle name="Normal" xfId="0" builtinId="0"/>
  </cellStyles>
  <dxfs count="0"/>
  <tableStyles count="0" defaultTableStyle="TableStyleMedium9"/>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2:G44"/>
  <sheetViews>
    <sheetView tabSelected="1" workbookViewId="0">
      <selection activeCell="B8" sqref="B8"/>
    </sheetView>
  </sheetViews>
  <sheetFormatPr baseColWidth="10" defaultRowHeight="13"/>
  <cols>
    <col min="1" max="1" width="31.42578125" bestFit="1" customWidth="1"/>
    <col min="2" max="2" width="16.140625" customWidth="1"/>
    <col min="3" max="3" width="12.85546875" bestFit="1" customWidth="1"/>
    <col min="5" max="5" width="71" bestFit="1" customWidth="1"/>
  </cols>
  <sheetData>
    <row r="2" spans="1:5">
      <c r="A2" s="5" t="s">
        <v>44</v>
      </c>
    </row>
    <row r="5" spans="1:5">
      <c r="A5" s="5" t="s">
        <v>234</v>
      </c>
      <c r="B5" s="6" t="s">
        <v>235</v>
      </c>
      <c r="C5" s="6" t="s">
        <v>236</v>
      </c>
      <c r="D5" s="6" t="s">
        <v>237</v>
      </c>
      <c r="E5" s="6" t="s">
        <v>119</v>
      </c>
    </row>
    <row r="6" spans="1:5">
      <c r="B6" s="2"/>
      <c r="C6" s="2"/>
      <c r="D6" s="2"/>
    </row>
    <row r="7" spans="1:5" s="32" customFormat="1" ht="52">
      <c r="A7" s="32" t="s">
        <v>282</v>
      </c>
      <c r="B7" s="34" t="s">
        <v>40</v>
      </c>
      <c r="C7" s="2"/>
      <c r="D7" s="2"/>
      <c r="E7" s="31" t="s">
        <v>332</v>
      </c>
    </row>
    <row r="8" spans="1:5">
      <c r="A8" t="s">
        <v>253</v>
      </c>
      <c r="B8" s="2" t="s">
        <v>22</v>
      </c>
      <c r="C8" s="9">
        <f>460/20.4</f>
        <v>22.549019607843139</v>
      </c>
      <c r="D8" s="2" t="s">
        <v>279</v>
      </c>
      <c r="E8" s="31" t="s">
        <v>280</v>
      </c>
    </row>
    <row r="9" spans="1:5">
      <c r="B9" s="2"/>
      <c r="C9" s="2"/>
      <c r="D9" s="2"/>
      <c r="E9" s="30" t="s">
        <v>251</v>
      </c>
    </row>
    <row r="10" spans="1:5">
      <c r="A10" s="5" t="s">
        <v>254</v>
      </c>
      <c r="B10" s="2"/>
      <c r="C10" s="2"/>
      <c r="D10" s="2"/>
    </row>
    <row r="11" spans="1:5">
      <c r="B11" s="2"/>
      <c r="C11" s="2"/>
      <c r="D11" s="2"/>
    </row>
    <row r="12" spans="1:5">
      <c r="A12" t="s">
        <v>255</v>
      </c>
      <c r="B12" s="2" t="s">
        <v>140</v>
      </c>
      <c r="C12" s="4">
        <f>0.24^2</f>
        <v>5.7599999999999998E-2</v>
      </c>
      <c r="D12" s="2" t="s">
        <v>173</v>
      </c>
    </row>
    <row r="13" spans="1:5" s="22" customFormat="1">
      <c r="A13" s="22" t="s">
        <v>146</v>
      </c>
      <c r="B13" s="2" t="s">
        <v>147</v>
      </c>
      <c r="C13" s="4">
        <v>4</v>
      </c>
      <c r="D13" s="2" t="s">
        <v>148</v>
      </c>
    </row>
    <row r="14" spans="1:5">
      <c r="B14" s="2"/>
      <c r="C14" s="2"/>
      <c r="D14" s="2"/>
    </row>
    <row r="15" spans="1:5" ht="52">
      <c r="A15" t="s">
        <v>174</v>
      </c>
      <c r="B15" s="2" t="s">
        <v>241</v>
      </c>
      <c r="C15" s="4">
        <v>6.3199999999999997E-4</v>
      </c>
      <c r="D15" s="2" t="s">
        <v>175</v>
      </c>
      <c r="E15" s="30" t="s">
        <v>85</v>
      </c>
    </row>
    <row r="16" spans="1:5">
      <c r="B16" s="2"/>
      <c r="C16" s="2"/>
      <c r="D16" s="2"/>
    </row>
    <row r="17" spans="1:4">
      <c r="A17" t="s">
        <v>176</v>
      </c>
      <c r="B17" s="2" t="s">
        <v>231</v>
      </c>
      <c r="C17" s="4">
        <v>2.1000000000000001E-2</v>
      </c>
      <c r="D17" s="2" t="s">
        <v>177</v>
      </c>
    </row>
    <row r="18" spans="1:4">
      <c r="B18" s="2"/>
      <c r="C18" s="2"/>
      <c r="D18" s="2"/>
    </row>
    <row r="19" spans="1:4">
      <c r="A19" s="7" t="s">
        <v>238</v>
      </c>
      <c r="B19" s="2"/>
      <c r="C19" s="2"/>
      <c r="D19" s="2"/>
    </row>
    <row r="20" spans="1:4">
      <c r="B20" s="2"/>
      <c r="C20" s="2"/>
      <c r="D20" s="2"/>
    </row>
    <row r="21" spans="1:4">
      <c r="A21" t="s">
        <v>178</v>
      </c>
      <c r="B21" s="2" t="s">
        <v>232</v>
      </c>
      <c r="C21" s="2">
        <v>34.200000000000003</v>
      </c>
      <c r="D21" s="2"/>
    </row>
    <row r="22" spans="1:4">
      <c r="B22" s="2"/>
      <c r="C22" s="2"/>
      <c r="D22" s="2"/>
    </row>
    <row r="23" spans="1:4">
      <c r="A23" t="s">
        <v>180</v>
      </c>
      <c r="B23" s="2" t="s">
        <v>45</v>
      </c>
      <c r="C23" s="2">
        <v>1</v>
      </c>
      <c r="D23" s="2"/>
    </row>
    <row r="24" spans="1:4">
      <c r="B24" s="2"/>
      <c r="C24" s="2"/>
      <c r="D24" s="2"/>
    </row>
    <row r="25" spans="1:4">
      <c r="A25" s="7" t="s">
        <v>239</v>
      </c>
      <c r="B25" s="2"/>
      <c r="C25" s="2"/>
      <c r="D25" s="2"/>
    </row>
    <row r="26" spans="1:4">
      <c r="B26" s="2"/>
      <c r="C26" s="2"/>
      <c r="D26" s="2"/>
    </row>
    <row r="27" spans="1:4">
      <c r="A27" t="s">
        <v>178</v>
      </c>
      <c r="B27" s="2" t="s">
        <v>233</v>
      </c>
      <c r="C27" s="2">
        <v>1.1000000000000001</v>
      </c>
      <c r="D27" s="2"/>
    </row>
    <row r="28" spans="1:4">
      <c r="B28" s="2"/>
      <c r="C28" s="2"/>
      <c r="D28" s="2"/>
    </row>
    <row r="29" spans="1:4">
      <c r="A29" t="s">
        <v>179</v>
      </c>
      <c r="B29" s="2" t="s">
        <v>46</v>
      </c>
      <c r="C29" s="2">
        <v>1</v>
      </c>
      <c r="D29" s="2"/>
    </row>
    <row r="30" spans="1:4">
      <c r="B30" s="2"/>
      <c r="C30" s="2"/>
      <c r="D30" s="2"/>
    </row>
    <row r="31" spans="1:4">
      <c r="A31" s="5" t="s">
        <v>240</v>
      </c>
      <c r="B31" s="2"/>
      <c r="C31" s="2"/>
      <c r="D31" s="2"/>
    </row>
    <row r="32" spans="1:4">
      <c r="B32" s="2"/>
      <c r="C32" s="2"/>
      <c r="D32" s="2"/>
    </row>
    <row r="33" spans="1:7">
      <c r="A33" t="s">
        <v>23</v>
      </c>
    </row>
    <row r="34" spans="1:7" s="17" customFormat="1">
      <c r="A34" s="17" t="s">
        <v>8</v>
      </c>
      <c r="B34" s="2" t="s">
        <v>121</v>
      </c>
      <c r="C34" s="2"/>
      <c r="D34" s="2" t="s">
        <v>120</v>
      </c>
      <c r="E34" s="1" t="s">
        <v>309</v>
      </c>
    </row>
    <row r="35" spans="1:7">
      <c r="A35" s="17" t="s">
        <v>6</v>
      </c>
      <c r="B35" s="2" t="s">
        <v>9</v>
      </c>
      <c r="C35" s="2"/>
      <c r="D35" s="2" t="s">
        <v>54</v>
      </c>
      <c r="E35" s="17" t="s">
        <v>13</v>
      </c>
    </row>
    <row r="36" spans="1:7" s="17" customFormat="1">
      <c r="B36" s="2"/>
      <c r="C36" s="2"/>
      <c r="D36" s="2"/>
    </row>
    <row r="37" spans="1:7">
      <c r="A37" s="1" t="s">
        <v>24</v>
      </c>
      <c r="F37" s="1"/>
      <c r="G37" s="1"/>
    </row>
    <row r="38" spans="1:7">
      <c r="A38" s="17" t="s">
        <v>8</v>
      </c>
      <c r="B38" s="2" t="s">
        <v>122</v>
      </c>
      <c r="C38" s="2"/>
      <c r="D38" s="2" t="s">
        <v>120</v>
      </c>
      <c r="E38" s="1" t="s">
        <v>310</v>
      </c>
    </row>
    <row r="39" spans="1:7">
      <c r="A39" s="17" t="s">
        <v>6</v>
      </c>
      <c r="B39" s="2" t="s">
        <v>10</v>
      </c>
      <c r="C39" s="2"/>
      <c r="D39" s="2" t="s">
        <v>54</v>
      </c>
      <c r="E39" s="17" t="s">
        <v>14</v>
      </c>
    </row>
    <row r="40" spans="1:7">
      <c r="B40" s="2"/>
      <c r="C40" s="2"/>
      <c r="D40" s="2"/>
    </row>
    <row r="41" spans="1:7">
      <c r="B41" s="2"/>
      <c r="C41" s="2"/>
      <c r="D41" s="2"/>
    </row>
    <row r="42" spans="1:7">
      <c r="B42" s="2"/>
      <c r="C42" s="2"/>
      <c r="D42" s="2"/>
    </row>
    <row r="43" spans="1:7">
      <c r="B43" s="2"/>
      <c r="C43" s="2"/>
      <c r="D43" s="2"/>
    </row>
    <row r="44" spans="1:7">
      <c r="B44" s="2"/>
      <c r="C44" s="2"/>
      <c r="D44" s="2"/>
    </row>
  </sheetData>
  <phoneticPr fontId="13" type="noConversion"/>
  <pageMargins left="0.75" right="0.75" top="1" bottom="1" header="0.5" footer="0.5"/>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2:G44"/>
  <sheetViews>
    <sheetView workbookViewId="0">
      <selection activeCell="B8" sqref="B8"/>
    </sheetView>
  </sheetViews>
  <sheetFormatPr baseColWidth="10" defaultRowHeight="13"/>
  <cols>
    <col min="1" max="1" width="31.42578125" customWidth="1"/>
    <col min="2" max="2" width="17.140625" customWidth="1"/>
    <col min="3" max="3" width="12.85546875" customWidth="1"/>
    <col min="5" max="5" width="72.140625" bestFit="1" customWidth="1"/>
  </cols>
  <sheetData>
    <row r="2" spans="1:5">
      <c r="A2" s="5" t="s">
        <v>208</v>
      </c>
    </row>
    <row r="5" spans="1:5">
      <c r="A5" s="5" t="s">
        <v>234</v>
      </c>
      <c r="B5" s="6" t="s">
        <v>235</v>
      </c>
      <c r="C5" s="6" t="s">
        <v>236</v>
      </c>
      <c r="D5" s="6" t="s">
        <v>237</v>
      </c>
      <c r="E5" s="6" t="s">
        <v>119</v>
      </c>
    </row>
    <row r="6" spans="1:5">
      <c r="B6" s="2"/>
      <c r="C6" s="2"/>
      <c r="D6" s="2"/>
    </row>
    <row r="7" spans="1:5" s="32" customFormat="1" ht="52">
      <c r="A7" t="s">
        <v>281</v>
      </c>
      <c r="B7" s="34" t="s">
        <v>39</v>
      </c>
      <c r="C7" s="2"/>
      <c r="D7" s="2"/>
      <c r="E7" s="31" t="s">
        <v>333</v>
      </c>
    </row>
    <row r="8" spans="1:5">
      <c r="A8" t="s">
        <v>253</v>
      </c>
      <c r="B8" s="2" t="s">
        <v>22</v>
      </c>
      <c r="C8" s="26">
        <f>460/20.4</f>
        <v>22.549019607843139</v>
      </c>
      <c r="D8" s="2" t="s">
        <v>279</v>
      </c>
      <c r="E8" s="31" t="s">
        <v>280</v>
      </c>
    </row>
    <row r="9" spans="1:5">
      <c r="B9" s="2"/>
      <c r="C9" s="2"/>
      <c r="D9" s="2"/>
      <c r="E9" s="30" t="s">
        <v>251</v>
      </c>
    </row>
    <row r="10" spans="1:5">
      <c r="A10" s="5" t="s">
        <v>254</v>
      </c>
      <c r="B10" s="2"/>
      <c r="C10" s="2"/>
      <c r="D10" s="2"/>
    </row>
    <row r="11" spans="1:5">
      <c r="B11" s="2"/>
      <c r="C11" s="2"/>
      <c r="D11" s="2"/>
    </row>
    <row r="12" spans="1:5">
      <c r="A12" t="s">
        <v>262</v>
      </c>
      <c r="B12" s="2" t="s">
        <v>209</v>
      </c>
      <c r="C12" s="8">
        <v>1</v>
      </c>
      <c r="D12" s="2" t="s">
        <v>173</v>
      </c>
    </row>
    <row r="13" spans="1:5" s="22" customFormat="1">
      <c r="A13" s="22" t="s">
        <v>149</v>
      </c>
      <c r="B13" s="2" t="s">
        <v>150</v>
      </c>
      <c r="C13" s="4">
        <v>4</v>
      </c>
      <c r="D13" s="2" t="s">
        <v>151</v>
      </c>
    </row>
    <row r="14" spans="1:5">
      <c r="B14" s="2"/>
      <c r="C14" s="2"/>
      <c r="D14" s="2"/>
    </row>
    <row r="15" spans="1:5" ht="52">
      <c r="A15" t="s">
        <v>166</v>
      </c>
      <c r="B15" s="2" t="s">
        <v>210</v>
      </c>
      <c r="C15" s="4">
        <v>3.1199999999999999E-2</v>
      </c>
      <c r="D15" s="2" t="s">
        <v>175</v>
      </c>
      <c r="E15" s="30" t="s">
        <v>328</v>
      </c>
    </row>
    <row r="16" spans="1:5">
      <c r="B16" s="2"/>
      <c r="C16" s="2"/>
      <c r="D16" s="2"/>
    </row>
    <row r="17" spans="1:4">
      <c r="A17" t="s">
        <v>176</v>
      </c>
      <c r="B17" s="2" t="s">
        <v>211</v>
      </c>
      <c r="C17" s="4">
        <v>5.7000000000000003E-5</v>
      </c>
      <c r="D17" s="2" t="s">
        <v>177</v>
      </c>
    </row>
    <row r="18" spans="1:4">
      <c r="B18" s="2"/>
      <c r="C18" s="2"/>
      <c r="D18" s="2"/>
    </row>
    <row r="19" spans="1:4">
      <c r="A19" s="7" t="s">
        <v>238</v>
      </c>
      <c r="B19" s="2"/>
      <c r="C19" s="2"/>
      <c r="D19" s="2"/>
    </row>
    <row r="20" spans="1:4">
      <c r="B20" s="2"/>
      <c r="C20" s="2"/>
      <c r="D20" s="2"/>
    </row>
    <row r="21" spans="1:4">
      <c r="A21" t="s">
        <v>178</v>
      </c>
      <c r="B21" s="2" t="s">
        <v>212</v>
      </c>
      <c r="C21" s="2">
        <v>34.200000000000003</v>
      </c>
      <c r="D21" s="2"/>
    </row>
    <row r="22" spans="1:4">
      <c r="B22" s="2"/>
      <c r="C22" s="2"/>
      <c r="D22" s="2"/>
    </row>
    <row r="23" spans="1:4">
      <c r="A23" t="s">
        <v>180</v>
      </c>
      <c r="B23" s="2" t="s">
        <v>43</v>
      </c>
      <c r="C23" s="2">
        <v>1</v>
      </c>
      <c r="D23" s="2"/>
    </row>
    <row r="24" spans="1:4">
      <c r="B24" s="2"/>
      <c r="C24" s="2"/>
      <c r="D24" s="2"/>
    </row>
    <row r="25" spans="1:4">
      <c r="A25" s="7" t="s">
        <v>239</v>
      </c>
      <c r="B25" s="2"/>
      <c r="C25" s="2"/>
      <c r="D25" s="2"/>
    </row>
    <row r="26" spans="1:4">
      <c r="B26" s="2"/>
      <c r="C26" s="2"/>
      <c r="D26" s="2"/>
    </row>
    <row r="27" spans="1:4">
      <c r="A27" t="s">
        <v>178</v>
      </c>
      <c r="B27" s="2" t="s">
        <v>60</v>
      </c>
      <c r="C27" s="2">
        <v>1.1000000000000001</v>
      </c>
      <c r="D27" s="2"/>
    </row>
    <row r="28" spans="1:4">
      <c r="B28" s="2"/>
      <c r="C28" s="2"/>
      <c r="D28" s="2"/>
    </row>
    <row r="29" spans="1:4">
      <c r="A29" t="s">
        <v>179</v>
      </c>
      <c r="B29" s="2" t="s">
        <v>61</v>
      </c>
      <c r="C29" s="2">
        <v>1</v>
      </c>
      <c r="D29" s="2"/>
    </row>
    <row r="30" spans="1:4">
      <c r="B30" s="2"/>
      <c r="C30" s="2"/>
      <c r="D30" s="2"/>
    </row>
    <row r="31" spans="1:4">
      <c r="A31" s="5" t="s">
        <v>240</v>
      </c>
      <c r="B31" s="2"/>
      <c r="C31" s="2"/>
      <c r="D31" s="2"/>
    </row>
    <row r="32" spans="1:4">
      <c r="B32" s="2"/>
      <c r="C32" s="2"/>
      <c r="D32" s="2"/>
    </row>
    <row r="33" spans="1:7">
      <c r="A33" t="s">
        <v>64</v>
      </c>
    </row>
    <row r="34" spans="1:7" s="17" customFormat="1">
      <c r="A34" t="s">
        <v>7</v>
      </c>
      <c r="B34" s="2" t="s">
        <v>62</v>
      </c>
      <c r="C34" s="2"/>
      <c r="D34" s="2" t="s">
        <v>120</v>
      </c>
      <c r="E34" s="1" t="s">
        <v>311</v>
      </c>
    </row>
    <row r="35" spans="1:7" s="17" customFormat="1">
      <c r="A35" t="s">
        <v>5</v>
      </c>
      <c r="B35" s="2" t="s">
        <v>11</v>
      </c>
      <c r="C35" s="2"/>
      <c r="D35" s="2" t="s">
        <v>54</v>
      </c>
      <c r="E35" s="17" t="s">
        <v>52</v>
      </c>
    </row>
    <row r="36" spans="1:7">
      <c r="B36" s="2"/>
      <c r="C36" s="2"/>
      <c r="D36" s="2"/>
    </row>
    <row r="37" spans="1:7">
      <c r="A37" s="1" t="s">
        <v>65</v>
      </c>
      <c r="F37" s="1"/>
      <c r="G37" s="1"/>
    </row>
    <row r="38" spans="1:7">
      <c r="A38" t="s">
        <v>7</v>
      </c>
      <c r="B38" s="2" t="s">
        <v>63</v>
      </c>
      <c r="C38" s="2"/>
      <c r="D38" s="2" t="s">
        <v>120</v>
      </c>
      <c r="E38" s="1" t="s">
        <v>312</v>
      </c>
    </row>
    <row r="39" spans="1:7">
      <c r="A39" t="s">
        <v>5</v>
      </c>
      <c r="B39" s="2" t="s">
        <v>12</v>
      </c>
      <c r="C39" s="2"/>
      <c r="D39" s="2" t="s">
        <v>54</v>
      </c>
      <c r="E39" s="17" t="s">
        <v>53</v>
      </c>
    </row>
    <row r="40" spans="1:7">
      <c r="B40" s="2"/>
      <c r="C40" s="2"/>
      <c r="D40" s="2"/>
    </row>
    <row r="41" spans="1:7">
      <c r="B41" s="2"/>
      <c r="C41" s="2"/>
      <c r="D41" s="2"/>
    </row>
    <row r="42" spans="1:7">
      <c r="B42" s="2"/>
      <c r="C42" s="2"/>
      <c r="D42" s="2"/>
    </row>
    <row r="43" spans="1:7">
      <c r="B43" s="2"/>
      <c r="C43" s="2"/>
      <c r="D43" s="2"/>
    </row>
    <row r="44" spans="1:7">
      <c r="B44" s="2"/>
      <c r="C44" s="2"/>
      <c r="D44" s="2"/>
    </row>
  </sheetData>
  <phoneticPr fontId="13" type="noConversion"/>
  <pageMargins left="0.75" right="0.75" top="1" bottom="1" header="0.5" footer="0.5"/>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2:J80"/>
  <sheetViews>
    <sheetView topLeftCell="A2" workbookViewId="0">
      <selection activeCell="B8" sqref="B8"/>
    </sheetView>
  </sheetViews>
  <sheetFormatPr baseColWidth="10" defaultRowHeight="13"/>
  <cols>
    <col min="1" max="1" width="31.42578125" customWidth="1"/>
    <col min="2" max="2" width="17.140625" customWidth="1"/>
    <col min="3" max="3" width="12.85546875" customWidth="1"/>
    <col min="5" max="5" width="81.85546875" bestFit="1" customWidth="1"/>
    <col min="6" max="6" width="63.42578125" bestFit="1" customWidth="1"/>
  </cols>
  <sheetData>
    <row r="2" spans="1:6">
      <c r="A2" s="5" t="s">
        <v>133</v>
      </c>
    </row>
    <row r="5" spans="1:6">
      <c r="A5" s="5" t="s">
        <v>234</v>
      </c>
      <c r="B5" s="6" t="s">
        <v>235</v>
      </c>
      <c r="C5" s="6" t="s">
        <v>236</v>
      </c>
      <c r="D5" s="6" t="s">
        <v>237</v>
      </c>
      <c r="E5" s="6" t="s">
        <v>119</v>
      </c>
      <c r="F5" s="6" t="s">
        <v>87</v>
      </c>
    </row>
    <row r="6" spans="1:6">
      <c r="B6" s="2"/>
      <c r="C6" s="2"/>
      <c r="D6" s="2"/>
    </row>
    <row r="7" spans="1:6" s="32" customFormat="1" ht="39">
      <c r="A7" t="s">
        <v>281</v>
      </c>
      <c r="B7" s="34" t="s">
        <v>41</v>
      </c>
      <c r="C7" s="2"/>
      <c r="D7" s="2"/>
      <c r="E7" s="31" t="s">
        <v>333</v>
      </c>
    </row>
    <row r="8" spans="1:6">
      <c r="A8" t="s">
        <v>253</v>
      </c>
      <c r="B8" s="2" t="s">
        <v>22</v>
      </c>
      <c r="C8" s="27">
        <f>403/20.4</f>
        <v>19.754901960784316</v>
      </c>
      <c r="D8" s="2" t="s">
        <v>279</v>
      </c>
      <c r="E8" s="31" t="s">
        <v>334</v>
      </c>
    </row>
    <row r="9" spans="1:6">
      <c r="B9" s="2"/>
      <c r="C9" s="2"/>
      <c r="D9" s="2"/>
      <c r="E9" s="30"/>
    </row>
    <row r="10" spans="1:6">
      <c r="A10" s="5" t="s">
        <v>254</v>
      </c>
      <c r="B10" s="2"/>
      <c r="C10" s="2"/>
      <c r="D10" s="2"/>
    </row>
    <row r="11" spans="1:6">
      <c r="B11" s="2"/>
      <c r="C11" s="2"/>
      <c r="D11" s="2"/>
    </row>
    <row r="12" spans="1:6">
      <c r="A12" t="s">
        <v>118</v>
      </c>
      <c r="B12" s="2" t="s">
        <v>134</v>
      </c>
      <c r="C12" s="27" t="s">
        <v>2</v>
      </c>
      <c r="D12" s="2" t="s">
        <v>173</v>
      </c>
      <c r="E12" s="24"/>
    </row>
    <row r="13" spans="1:6" s="22" customFormat="1">
      <c r="A13" s="22" t="s">
        <v>149</v>
      </c>
      <c r="B13" s="2" t="s">
        <v>150</v>
      </c>
      <c r="C13" s="4">
        <v>4</v>
      </c>
      <c r="D13" s="2" t="s">
        <v>151</v>
      </c>
      <c r="E13" s="24"/>
    </row>
    <row r="14" spans="1:6">
      <c r="B14" s="2"/>
      <c r="C14" s="2"/>
      <c r="D14" s="2"/>
    </row>
    <row r="15" spans="1:6">
      <c r="A15" s="29" t="s">
        <v>69</v>
      </c>
      <c r="B15" s="2" t="s">
        <v>70</v>
      </c>
      <c r="C15" s="9">
        <v>0.32</v>
      </c>
      <c r="D15" s="2" t="s">
        <v>175</v>
      </c>
      <c r="E15" s="28" t="s">
        <v>101</v>
      </c>
    </row>
    <row r="16" spans="1:6">
      <c r="B16" s="2"/>
      <c r="C16" s="2"/>
      <c r="D16" s="2"/>
    </row>
    <row r="17" spans="1:10">
      <c r="A17" t="s">
        <v>176</v>
      </c>
      <c r="B17" s="2" t="s">
        <v>135</v>
      </c>
      <c r="C17" s="4">
        <v>4.4999999999999997E-3</v>
      </c>
      <c r="D17" s="2" t="s">
        <v>177</v>
      </c>
    </row>
    <row r="18" spans="1:10">
      <c r="B18" s="2"/>
      <c r="C18" s="2"/>
      <c r="D18" s="2"/>
    </row>
    <row r="19" spans="1:10">
      <c r="A19" s="7" t="s">
        <v>238</v>
      </c>
      <c r="B19" s="2"/>
      <c r="C19" s="2"/>
      <c r="D19" s="2"/>
    </row>
    <row r="20" spans="1:10">
      <c r="B20" s="2"/>
      <c r="C20" s="2"/>
      <c r="D20" s="2"/>
    </row>
    <row r="21" spans="1:10">
      <c r="A21" t="s">
        <v>178</v>
      </c>
      <c r="B21" s="2" t="s">
        <v>136</v>
      </c>
      <c r="C21" s="2">
        <v>10.6</v>
      </c>
      <c r="D21" s="2"/>
    </row>
    <row r="22" spans="1:10">
      <c r="B22" s="2"/>
      <c r="C22" s="2"/>
      <c r="D22" s="2"/>
    </row>
    <row r="23" spans="1:10">
      <c r="A23" t="s">
        <v>180</v>
      </c>
      <c r="B23" s="2" t="s">
        <v>137</v>
      </c>
      <c r="C23" s="2">
        <v>1</v>
      </c>
      <c r="D23" s="2"/>
    </row>
    <row r="24" spans="1:10">
      <c r="B24" s="2"/>
      <c r="C24" s="2"/>
      <c r="D24" s="2"/>
    </row>
    <row r="25" spans="1:10">
      <c r="A25" s="7" t="s">
        <v>239</v>
      </c>
      <c r="B25" s="2"/>
      <c r="C25" s="2"/>
      <c r="D25" s="2"/>
    </row>
    <row r="26" spans="1:10">
      <c r="B26" s="2"/>
      <c r="C26" s="2"/>
      <c r="D26" s="2"/>
    </row>
    <row r="27" spans="1:10">
      <c r="A27" t="s">
        <v>178</v>
      </c>
      <c r="B27" s="2" t="s">
        <v>138</v>
      </c>
      <c r="C27" s="2">
        <v>1.3</v>
      </c>
      <c r="D27" s="2"/>
    </row>
    <row r="28" spans="1:10">
      <c r="B28" s="2"/>
      <c r="C28" s="2"/>
      <c r="D28" s="2"/>
    </row>
    <row r="29" spans="1:10">
      <c r="A29" t="s">
        <v>179</v>
      </c>
      <c r="B29" s="2" t="s">
        <v>139</v>
      </c>
      <c r="C29" s="2">
        <v>1</v>
      </c>
      <c r="D29" s="2"/>
    </row>
    <row r="30" spans="1:10" s="11" customFormat="1">
      <c r="B30" s="2"/>
      <c r="C30" s="2"/>
      <c r="D30" s="2"/>
    </row>
    <row r="31" spans="1:10" s="11" customFormat="1">
      <c r="A31" s="5" t="s">
        <v>240</v>
      </c>
      <c r="B31" s="2"/>
      <c r="C31" s="2"/>
      <c r="D31" s="2"/>
      <c r="E31"/>
      <c r="F31"/>
      <c r="G31"/>
      <c r="H31"/>
      <c r="I31"/>
      <c r="J31"/>
    </row>
    <row r="32" spans="1:10" s="11" customFormat="1">
      <c r="A32"/>
      <c r="B32" s="2"/>
      <c r="C32" s="2"/>
      <c r="D32" s="2"/>
      <c r="E32"/>
      <c r="F32"/>
      <c r="G32"/>
      <c r="H32"/>
      <c r="I32"/>
      <c r="J32"/>
    </row>
    <row r="33" spans="1:10" s="11" customFormat="1">
      <c r="A33" t="s">
        <v>205</v>
      </c>
      <c r="F33"/>
      <c r="G33"/>
      <c r="H33"/>
      <c r="I33"/>
      <c r="J33"/>
    </row>
    <row r="34" spans="1:10" s="17" customFormat="1">
      <c r="A34" t="s">
        <v>7</v>
      </c>
      <c r="B34" s="2" t="s">
        <v>293</v>
      </c>
      <c r="C34" s="2"/>
      <c r="D34" s="2" t="s">
        <v>120</v>
      </c>
      <c r="E34" s="1" t="s">
        <v>3</v>
      </c>
    </row>
    <row r="35" spans="1:10" s="17" customFormat="1">
      <c r="A35" t="s">
        <v>5</v>
      </c>
      <c r="B35" s="2" t="s">
        <v>15</v>
      </c>
      <c r="C35" s="2"/>
      <c r="D35" s="2" t="s">
        <v>54</v>
      </c>
      <c r="E35" s="17" t="s">
        <v>105</v>
      </c>
    </row>
    <row r="36" spans="1:10" s="11" customFormat="1">
      <c r="A36"/>
      <c r="B36" s="2"/>
      <c r="C36" s="2"/>
      <c r="D36" s="2"/>
      <c r="E36"/>
      <c r="F36"/>
      <c r="G36"/>
      <c r="H36"/>
      <c r="I36"/>
      <c r="J36"/>
    </row>
    <row r="37" spans="1:10" s="11" customFormat="1">
      <c r="A37" s="1" t="s">
        <v>116</v>
      </c>
      <c r="F37" s="1"/>
      <c r="G37" s="1"/>
      <c r="H37"/>
      <c r="I37"/>
      <c r="J37"/>
    </row>
    <row r="38" spans="1:10" s="17" customFormat="1">
      <c r="A38" t="s">
        <v>7</v>
      </c>
      <c r="B38" s="2" t="s">
        <v>294</v>
      </c>
      <c r="C38" s="2"/>
      <c r="D38" s="2" t="s">
        <v>120</v>
      </c>
      <c r="E38" s="1" t="s">
        <v>49</v>
      </c>
      <c r="F38" s="1"/>
      <c r="G38" s="1"/>
    </row>
    <row r="39" spans="1:10" s="17" customFormat="1">
      <c r="A39" t="s">
        <v>5</v>
      </c>
      <c r="B39" s="2" t="s">
        <v>16</v>
      </c>
      <c r="C39" s="2"/>
      <c r="D39" s="2" t="s">
        <v>54</v>
      </c>
      <c r="E39" s="17" t="s">
        <v>51</v>
      </c>
      <c r="F39" s="1"/>
      <c r="G39" s="1"/>
    </row>
    <row r="40" spans="1:10">
      <c r="B40" s="2"/>
      <c r="C40" s="2"/>
      <c r="D40" s="2"/>
    </row>
    <row r="41" spans="1:10">
      <c r="A41" s="12" t="s">
        <v>86</v>
      </c>
      <c r="B41" s="2"/>
      <c r="C41" s="2"/>
      <c r="D41" s="2"/>
    </row>
    <row r="42" spans="1:10">
      <c r="B42" s="2"/>
      <c r="C42" s="2"/>
      <c r="D42" s="2"/>
    </row>
    <row r="43" spans="1:10" ht="15">
      <c r="A43" t="s">
        <v>167</v>
      </c>
      <c r="B43" s="2" t="s">
        <v>168</v>
      </c>
      <c r="C43" s="2"/>
      <c r="D43" s="2" t="s">
        <v>169</v>
      </c>
      <c r="E43" s="10" t="s">
        <v>91</v>
      </c>
    </row>
    <row r="44" spans="1:10">
      <c r="B44" s="2"/>
      <c r="C44" s="2"/>
      <c r="D44" s="2"/>
    </row>
    <row r="45" spans="1:10">
      <c r="A45" s="7" t="s">
        <v>207</v>
      </c>
      <c r="B45" s="2"/>
      <c r="C45" s="2"/>
      <c r="D45" s="2"/>
    </row>
    <row r="46" spans="1:10">
      <c r="A46" s="7" t="s">
        <v>248</v>
      </c>
      <c r="B46" s="2" t="s">
        <v>249</v>
      </c>
      <c r="C46" s="2">
        <v>1.4</v>
      </c>
      <c r="D46" s="2"/>
    </row>
    <row r="47" spans="1:10" s="11" customFormat="1">
      <c r="A47" s="7" t="s">
        <v>287</v>
      </c>
      <c r="B47" s="2" t="s">
        <v>288</v>
      </c>
      <c r="C47" s="2">
        <v>1</v>
      </c>
      <c r="D47" s="2"/>
    </row>
    <row r="48" spans="1:10" s="11" customFormat="1">
      <c r="A48" s="7" t="s">
        <v>283</v>
      </c>
      <c r="B48" s="2"/>
      <c r="C48" s="2"/>
      <c r="D48" s="2"/>
    </row>
    <row r="49" spans="1:6" s="11" customFormat="1">
      <c r="A49" s="7" t="s">
        <v>274</v>
      </c>
      <c r="B49" s="2" t="s">
        <v>275</v>
      </c>
      <c r="C49" s="2">
        <v>134.80000000000001</v>
      </c>
      <c r="D49" s="2"/>
    </row>
    <row r="50" spans="1:6" s="11" customFormat="1">
      <c r="A50" s="7" t="s">
        <v>299</v>
      </c>
      <c r="B50" s="2" t="s">
        <v>298</v>
      </c>
      <c r="C50" s="2">
        <v>1</v>
      </c>
      <c r="D50" s="2"/>
    </row>
    <row r="51" spans="1:6" s="11" customFormat="1">
      <c r="A51" s="7"/>
      <c r="B51" s="2"/>
      <c r="C51" s="2"/>
      <c r="D51" s="2"/>
    </row>
    <row r="52" spans="1:6" s="11" customFormat="1">
      <c r="A52" s="15" t="s">
        <v>301</v>
      </c>
      <c r="B52" s="2"/>
      <c r="C52" s="2"/>
      <c r="D52" s="2"/>
    </row>
    <row r="53" spans="1:6" s="11" customFormat="1">
      <c r="A53" s="15" t="s">
        <v>270</v>
      </c>
      <c r="B53" s="2"/>
      <c r="C53" s="2"/>
      <c r="D53" s="2"/>
    </row>
    <row r="54" spans="1:6" s="11" customFormat="1">
      <c r="A54" s="7" t="s">
        <v>252</v>
      </c>
      <c r="B54" s="2" t="s">
        <v>141</v>
      </c>
      <c r="C54" s="2"/>
      <c r="D54" s="2" t="s">
        <v>290</v>
      </c>
      <c r="E54" t="s">
        <v>251</v>
      </c>
    </row>
    <row r="55" spans="1:6" s="11" customFormat="1">
      <c r="A55" s="7" t="s">
        <v>88</v>
      </c>
      <c r="B55" s="2" t="s">
        <v>48</v>
      </c>
      <c r="C55" s="2"/>
      <c r="D55" s="2" t="s">
        <v>290</v>
      </c>
    </row>
    <row r="56" spans="1:6" s="11" customFormat="1">
      <c r="A56" s="15" t="s">
        <v>272</v>
      </c>
      <c r="B56" s="2"/>
      <c r="C56" s="2"/>
      <c r="D56" s="2"/>
    </row>
    <row r="57" spans="1:6" s="11" customFormat="1">
      <c r="A57" s="13" t="s">
        <v>273</v>
      </c>
      <c r="B57" s="2" t="s">
        <v>286</v>
      </c>
      <c r="C57" s="2"/>
      <c r="D57" s="2" t="s">
        <v>290</v>
      </c>
      <c r="E57" s="11" t="s">
        <v>269</v>
      </c>
    </row>
    <row r="58" spans="1:6">
      <c r="A58" s="7" t="s">
        <v>171</v>
      </c>
      <c r="B58" s="2" t="s">
        <v>172</v>
      </c>
      <c r="C58" s="2"/>
      <c r="D58" s="2" t="s">
        <v>291</v>
      </c>
      <c r="E58" s="11" t="s">
        <v>218</v>
      </c>
      <c r="F58" s="1" t="s">
        <v>165</v>
      </c>
    </row>
    <row r="59" spans="1:6">
      <c r="A59" s="7" t="s">
        <v>184</v>
      </c>
      <c r="B59" s="2" t="s">
        <v>339</v>
      </c>
      <c r="C59" s="2"/>
      <c r="D59" s="2" t="s">
        <v>292</v>
      </c>
      <c r="E59" s="11" t="s">
        <v>219</v>
      </c>
      <c r="F59" s="11" t="s">
        <v>154</v>
      </c>
    </row>
    <row r="60" spans="1:6">
      <c r="A60" s="7"/>
      <c r="B60" s="2"/>
      <c r="C60" s="2"/>
      <c r="D60" s="2"/>
      <c r="F60" s="11"/>
    </row>
    <row r="61" spans="1:6" s="11" customFormat="1">
      <c r="A61" s="15" t="s">
        <v>300</v>
      </c>
      <c r="B61" s="2"/>
      <c r="C61" s="2"/>
      <c r="D61" s="2"/>
    </row>
    <row r="62" spans="1:6" s="11" customFormat="1">
      <c r="A62" s="15" t="s">
        <v>270</v>
      </c>
      <c r="B62" s="2"/>
      <c r="C62" s="2"/>
      <c r="D62" s="2"/>
    </row>
    <row r="63" spans="1:6">
      <c r="A63" s="7" t="s">
        <v>296</v>
      </c>
      <c r="B63" s="2" t="s">
        <v>142</v>
      </c>
      <c r="C63" s="2"/>
      <c r="D63" s="2"/>
      <c r="E63" t="s">
        <v>250</v>
      </c>
      <c r="F63" s="11"/>
    </row>
    <row r="64" spans="1:6" s="11" customFormat="1">
      <c r="A64" s="15" t="s">
        <v>271</v>
      </c>
      <c r="B64" s="2"/>
      <c r="C64" s="2"/>
      <c r="D64" s="2"/>
      <c r="E64"/>
    </row>
    <row r="65" spans="1:6" s="11" customFormat="1">
      <c r="A65" s="11" t="s">
        <v>302</v>
      </c>
      <c r="B65" s="2" t="s">
        <v>303</v>
      </c>
      <c r="C65" s="2"/>
      <c r="D65" s="2" t="s">
        <v>289</v>
      </c>
      <c r="E65" s="11" t="s">
        <v>206</v>
      </c>
      <c r="F65" s="1" t="s">
        <v>186</v>
      </c>
    </row>
    <row r="66" spans="1:6">
      <c r="A66" s="7" t="s">
        <v>297</v>
      </c>
      <c r="B66" s="2" t="s">
        <v>261</v>
      </c>
      <c r="C66" s="2"/>
      <c r="D66" s="2" t="s">
        <v>292</v>
      </c>
      <c r="E66" s="3" t="s">
        <v>220</v>
      </c>
      <c r="F66" s="3" t="s">
        <v>196</v>
      </c>
    </row>
    <row r="67" spans="1:6">
      <c r="A67" s="7"/>
      <c r="B67" s="2"/>
      <c r="C67" s="2"/>
      <c r="D67" s="2"/>
    </row>
    <row r="68" spans="1:6">
      <c r="B68" s="2"/>
      <c r="C68" s="2"/>
      <c r="D68" s="2"/>
      <c r="E68" s="33"/>
      <c r="F68" s="33"/>
    </row>
    <row r="74" spans="1:6">
      <c r="B74" s="2"/>
      <c r="C74" s="2"/>
      <c r="D74" s="2"/>
    </row>
    <row r="75" spans="1:6">
      <c r="B75" s="2"/>
      <c r="C75" s="2"/>
      <c r="D75" s="2"/>
    </row>
    <row r="76" spans="1:6">
      <c r="B76" s="2"/>
      <c r="C76" s="2"/>
      <c r="D76" s="2"/>
    </row>
    <row r="77" spans="1:6">
      <c r="B77" s="2"/>
      <c r="C77" s="2"/>
      <c r="D77" s="2"/>
    </row>
    <row r="78" spans="1:6">
      <c r="B78" s="2"/>
      <c r="C78" s="2"/>
      <c r="D78" s="2"/>
    </row>
    <row r="79" spans="1:6">
      <c r="B79" s="2"/>
      <c r="C79" s="2"/>
      <c r="D79" s="2"/>
    </row>
    <row r="80" spans="1:6">
      <c r="B80" s="2"/>
      <c r="C80" s="2"/>
      <c r="D80" s="2"/>
    </row>
  </sheetData>
  <mergeCells count="1">
    <mergeCell ref="E68:F68"/>
  </mergeCells>
  <phoneticPr fontId="13" type="noConversion"/>
  <pageMargins left="0.75" right="0.75" top="1" bottom="1" header="0.5" footer="0.5"/>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2:G80"/>
  <sheetViews>
    <sheetView workbookViewId="0">
      <selection activeCell="B7" sqref="B7"/>
    </sheetView>
  </sheetViews>
  <sheetFormatPr baseColWidth="10" defaultRowHeight="13"/>
  <cols>
    <col min="1" max="1" width="34" style="11" customWidth="1"/>
    <col min="2" max="2" width="17.28515625" style="11" customWidth="1"/>
    <col min="3" max="3" width="12.85546875" style="11" customWidth="1"/>
    <col min="4" max="4" width="10.7109375" style="11"/>
    <col min="5" max="5" width="81.85546875" style="11" customWidth="1"/>
    <col min="6" max="6" width="62" style="11" customWidth="1"/>
    <col min="7" max="16384" width="10.7109375" style="11"/>
  </cols>
  <sheetData>
    <row r="2" spans="1:6">
      <c r="A2" s="5" t="s">
        <v>73</v>
      </c>
    </row>
    <row r="5" spans="1:6">
      <c r="A5" s="5" t="s">
        <v>234</v>
      </c>
      <c r="B5" s="6" t="s">
        <v>235</v>
      </c>
      <c r="C5" s="6" t="s">
        <v>236</v>
      </c>
      <c r="D5" s="6" t="s">
        <v>237</v>
      </c>
      <c r="E5" s="6" t="s">
        <v>119</v>
      </c>
      <c r="F5" s="6" t="s">
        <v>87</v>
      </c>
    </row>
    <row r="6" spans="1:6" s="32" customFormat="1">
      <c r="A6" s="5"/>
      <c r="B6" s="6"/>
      <c r="C6" s="6"/>
      <c r="D6" s="6"/>
      <c r="E6" s="6"/>
      <c r="F6" s="6"/>
    </row>
    <row r="7" spans="1:6" ht="39">
      <c r="A7" s="32" t="s">
        <v>335</v>
      </c>
      <c r="B7" s="34" t="s">
        <v>42</v>
      </c>
      <c r="C7" s="2"/>
      <c r="D7" s="2"/>
      <c r="E7" s="31" t="s">
        <v>315</v>
      </c>
    </row>
    <row r="8" spans="1:6">
      <c r="A8" s="11" t="s">
        <v>284</v>
      </c>
      <c r="B8" s="2" t="s">
        <v>285</v>
      </c>
      <c r="C8" s="2" t="s">
        <v>80</v>
      </c>
      <c r="D8" s="2" t="s">
        <v>279</v>
      </c>
      <c r="E8" s="31" t="s">
        <v>316</v>
      </c>
    </row>
    <row r="9" spans="1:6">
      <c r="B9" s="2"/>
      <c r="C9" s="2"/>
      <c r="D9" s="2"/>
      <c r="E9" s="30" t="s">
        <v>317</v>
      </c>
    </row>
    <row r="10" spans="1:6">
      <c r="A10" s="5" t="s">
        <v>254</v>
      </c>
      <c r="B10" s="2"/>
      <c r="C10" s="2"/>
      <c r="D10" s="2"/>
    </row>
    <row r="11" spans="1:6" s="24" customFormat="1">
      <c r="A11" s="5"/>
      <c r="B11" s="2"/>
      <c r="C11" s="2"/>
      <c r="D11" s="2"/>
    </row>
    <row r="12" spans="1:6" s="24" customFormat="1">
      <c r="A12" t="s">
        <v>304</v>
      </c>
      <c r="B12" s="2" t="s">
        <v>307</v>
      </c>
      <c r="C12" s="27" t="s">
        <v>50</v>
      </c>
      <c r="D12" s="2" t="s">
        <v>173</v>
      </c>
    </row>
    <row r="13" spans="1:6" s="24" customFormat="1">
      <c r="A13" s="24" t="s">
        <v>305</v>
      </c>
      <c r="B13" s="2" t="s">
        <v>308</v>
      </c>
      <c r="C13" s="2" t="s">
        <v>306</v>
      </c>
      <c r="D13" s="2" t="s">
        <v>173</v>
      </c>
      <c r="E13" s="1" t="s">
        <v>263</v>
      </c>
    </row>
    <row r="14" spans="1:6">
      <c r="B14" s="2"/>
      <c r="C14" s="2"/>
      <c r="D14" s="2"/>
    </row>
    <row r="15" spans="1:6">
      <c r="A15" s="29" t="s">
        <v>69</v>
      </c>
      <c r="B15" s="2" t="s">
        <v>71</v>
      </c>
      <c r="C15" s="9">
        <v>0.32</v>
      </c>
      <c r="D15" s="2" t="s">
        <v>175</v>
      </c>
      <c r="E15" s="25" t="s">
        <v>101</v>
      </c>
    </row>
    <row r="16" spans="1:6">
      <c r="B16" s="2"/>
      <c r="C16" s="2"/>
      <c r="D16" s="2"/>
    </row>
    <row r="17" spans="1:4">
      <c r="A17" s="11" t="s">
        <v>176</v>
      </c>
      <c r="B17" s="2" t="s">
        <v>81</v>
      </c>
      <c r="C17" s="4">
        <v>4.4999999999999997E-3</v>
      </c>
      <c r="D17" s="2" t="s">
        <v>177</v>
      </c>
    </row>
    <row r="18" spans="1:4">
      <c r="B18" s="2"/>
      <c r="C18" s="2"/>
      <c r="D18" s="2"/>
    </row>
    <row r="19" spans="1:4">
      <c r="A19" s="7" t="s">
        <v>238</v>
      </c>
      <c r="B19" s="2"/>
      <c r="C19" s="2"/>
      <c r="D19" s="2"/>
    </row>
    <row r="20" spans="1:4">
      <c r="B20" s="2"/>
      <c r="C20" s="2"/>
      <c r="D20" s="2"/>
    </row>
    <row r="21" spans="1:4">
      <c r="A21" s="11" t="s">
        <v>178</v>
      </c>
      <c r="B21" s="2" t="s">
        <v>82</v>
      </c>
      <c r="C21" s="2">
        <v>10.6</v>
      </c>
      <c r="D21" s="2"/>
    </row>
    <row r="22" spans="1:4">
      <c r="B22" s="2"/>
      <c r="C22" s="2"/>
      <c r="D22" s="2"/>
    </row>
    <row r="23" spans="1:4">
      <c r="A23" s="11" t="s">
        <v>180</v>
      </c>
      <c r="B23" s="2" t="s">
        <v>83</v>
      </c>
      <c r="C23" s="2">
        <v>1</v>
      </c>
      <c r="D23" s="2"/>
    </row>
    <row r="24" spans="1:4">
      <c r="B24" s="2"/>
      <c r="C24" s="2"/>
      <c r="D24" s="2"/>
    </row>
    <row r="25" spans="1:4">
      <c r="A25" s="7" t="s">
        <v>239</v>
      </c>
      <c r="B25" s="2"/>
      <c r="C25" s="2"/>
      <c r="D25" s="2"/>
    </row>
    <row r="26" spans="1:4">
      <c r="B26" s="2"/>
      <c r="C26" s="2"/>
      <c r="D26" s="2"/>
    </row>
    <row r="27" spans="1:4">
      <c r="A27" s="11" t="s">
        <v>178</v>
      </c>
      <c r="B27" s="2" t="s">
        <v>84</v>
      </c>
      <c r="C27" s="2">
        <v>1.3</v>
      </c>
      <c r="D27" s="2"/>
    </row>
    <row r="28" spans="1:4">
      <c r="B28" s="2"/>
      <c r="C28" s="2"/>
      <c r="D28" s="2"/>
    </row>
    <row r="29" spans="1:4">
      <c r="A29" s="11" t="s">
        <v>179</v>
      </c>
      <c r="B29" s="2" t="s">
        <v>170</v>
      </c>
      <c r="C29" s="2">
        <v>1</v>
      </c>
      <c r="D29" s="2"/>
    </row>
    <row r="30" spans="1:4">
      <c r="B30" s="2"/>
      <c r="C30" s="2"/>
      <c r="D30" s="2"/>
    </row>
    <row r="31" spans="1:4">
      <c r="A31" s="5" t="s">
        <v>240</v>
      </c>
      <c r="B31" s="2"/>
      <c r="C31" s="2"/>
      <c r="D31" s="2"/>
    </row>
    <row r="32" spans="1:4">
      <c r="B32" s="2"/>
      <c r="C32" s="2"/>
      <c r="D32" s="2"/>
    </row>
    <row r="33" spans="1:7">
      <c r="A33" s="11" t="s">
        <v>28</v>
      </c>
    </row>
    <row r="34" spans="1:7" s="17" customFormat="1">
      <c r="A34" t="s">
        <v>7</v>
      </c>
      <c r="B34" s="2" t="s">
        <v>17</v>
      </c>
      <c r="C34" s="2"/>
      <c r="D34" s="2" t="s">
        <v>120</v>
      </c>
      <c r="E34" s="1" t="s">
        <v>89</v>
      </c>
    </row>
    <row r="35" spans="1:7" s="17" customFormat="1">
      <c r="A35" t="s">
        <v>5</v>
      </c>
      <c r="B35" s="2" t="s">
        <v>55</v>
      </c>
      <c r="C35" s="2"/>
      <c r="D35" s="2" t="s">
        <v>54</v>
      </c>
      <c r="E35" s="17" t="s">
        <v>57</v>
      </c>
    </row>
    <row r="36" spans="1:7">
      <c r="B36" s="2"/>
      <c r="C36" s="2"/>
      <c r="D36" s="2"/>
    </row>
    <row r="37" spans="1:7">
      <c r="A37" s="1" t="s">
        <v>27</v>
      </c>
      <c r="F37" s="1"/>
      <c r="G37" s="1"/>
    </row>
    <row r="38" spans="1:7" s="17" customFormat="1">
      <c r="A38" t="s">
        <v>7</v>
      </c>
      <c r="B38" s="2" t="s">
        <v>18</v>
      </c>
      <c r="C38" s="2"/>
      <c r="D38" s="2" t="s">
        <v>120</v>
      </c>
      <c r="E38" s="1" t="s">
        <v>268</v>
      </c>
      <c r="F38" s="1"/>
      <c r="G38" s="1"/>
    </row>
    <row r="39" spans="1:7" s="17" customFormat="1">
      <c r="A39" t="s">
        <v>5</v>
      </c>
      <c r="B39" s="2" t="s">
        <v>56</v>
      </c>
      <c r="C39" s="2"/>
      <c r="D39" s="2" t="s">
        <v>54</v>
      </c>
      <c r="E39" s="17" t="s">
        <v>58</v>
      </c>
      <c r="F39" s="1"/>
      <c r="G39" s="1"/>
    </row>
    <row r="40" spans="1:7">
      <c r="B40" s="2"/>
      <c r="C40" s="2"/>
      <c r="D40" s="2"/>
    </row>
    <row r="41" spans="1:7">
      <c r="A41" s="12" t="s">
        <v>86</v>
      </c>
      <c r="B41" s="2"/>
      <c r="C41" s="2"/>
      <c r="D41" s="2"/>
    </row>
    <row r="42" spans="1:7">
      <c r="B42" s="2"/>
      <c r="C42" s="2"/>
      <c r="D42" s="2"/>
    </row>
    <row r="43" spans="1:7" ht="15">
      <c r="A43" s="11" t="s">
        <v>162</v>
      </c>
      <c r="B43" s="2" t="s">
        <v>260</v>
      </c>
      <c r="C43" s="2"/>
      <c r="D43" s="2" t="s">
        <v>169</v>
      </c>
      <c r="E43" s="10" t="s">
        <v>155</v>
      </c>
    </row>
    <row r="44" spans="1:7">
      <c r="B44" s="2"/>
      <c r="C44" s="2"/>
      <c r="D44" s="2"/>
    </row>
    <row r="45" spans="1:7">
      <c r="A45" s="7" t="s">
        <v>207</v>
      </c>
      <c r="B45" s="2"/>
      <c r="C45" s="2"/>
      <c r="D45" s="2"/>
    </row>
    <row r="46" spans="1:7">
      <c r="A46" s="7" t="s">
        <v>248</v>
      </c>
      <c r="B46" s="2" t="s">
        <v>19</v>
      </c>
      <c r="C46" s="2">
        <v>1.4</v>
      </c>
      <c r="D46" s="2"/>
    </row>
    <row r="47" spans="1:7">
      <c r="A47" s="7" t="s">
        <v>287</v>
      </c>
      <c r="B47" s="2" t="s">
        <v>74</v>
      </c>
      <c r="C47" s="2">
        <v>1</v>
      </c>
      <c r="D47" s="2"/>
    </row>
    <row r="48" spans="1:7">
      <c r="A48" s="7" t="s">
        <v>79</v>
      </c>
      <c r="B48" s="2"/>
      <c r="C48" s="2"/>
      <c r="D48" s="2"/>
    </row>
    <row r="49" spans="1:5">
      <c r="A49" s="7" t="s">
        <v>246</v>
      </c>
      <c r="B49" s="2" t="s">
        <v>20</v>
      </c>
      <c r="C49" s="2">
        <v>134.80000000000001</v>
      </c>
      <c r="D49" s="2"/>
    </row>
    <row r="50" spans="1:5">
      <c r="A50" s="7" t="s">
        <v>247</v>
      </c>
      <c r="B50" s="2" t="s">
        <v>75</v>
      </c>
      <c r="C50" s="2">
        <v>1</v>
      </c>
      <c r="D50" s="2"/>
    </row>
    <row r="51" spans="1:5">
      <c r="A51" s="7"/>
      <c r="B51" s="2"/>
      <c r="C51" s="2"/>
      <c r="D51" s="2"/>
    </row>
    <row r="52" spans="1:5">
      <c r="A52" s="15" t="s">
        <v>301</v>
      </c>
      <c r="B52" s="2"/>
      <c r="C52" s="2"/>
      <c r="D52" s="2"/>
    </row>
    <row r="53" spans="1:5">
      <c r="A53" s="15" t="s">
        <v>270</v>
      </c>
      <c r="B53" s="2"/>
      <c r="C53" s="2"/>
      <c r="D53" s="2"/>
    </row>
    <row r="54" spans="1:5">
      <c r="A54" s="7" t="s">
        <v>252</v>
      </c>
      <c r="B54" s="2" t="s">
        <v>322</v>
      </c>
      <c r="C54" s="2"/>
      <c r="D54" s="2" t="s">
        <v>290</v>
      </c>
      <c r="E54" s="11" t="s">
        <v>251</v>
      </c>
    </row>
    <row r="55" spans="1:5">
      <c r="A55" s="7" t="s">
        <v>88</v>
      </c>
      <c r="B55" s="2" t="s">
        <v>163</v>
      </c>
      <c r="C55" s="2"/>
      <c r="D55" s="2" t="s">
        <v>290</v>
      </c>
    </row>
    <row r="56" spans="1:5">
      <c r="A56" s="15" t="s">
        <v>272</v>
      </c>
      <c r="B56" s="2"/>
      <c r="C56" s="2"/>
      <c r="D56" s="2"/>
    </row>
    <row r="57" spans="1:5">
      <c r="A57" s="13" t="s">
        <v>26</v>
      </c>
      <c r="B57" s="2" t="s">
        <v>76</v>
      </c>
      <c r="C57" s="2"/>
      <c r="D57" s="2" t="s">
        <v>290</v>
      </c>
      <c r="E57" s="11" t="s">
        <v>320</v>
      </c>
    </row>
    <row r="58" spans="1:5">
      <c r="A58" s="7" t="s">
        <v>171</v>
      </c>
      <c r="B58" s="2" t="s">
        <v>157</v>
      </c>
      <c r="C58" s="2"/>
      <c r="D58" s="2" t="s">
        <v>291</v>
      </c>
      <c r="E58" s="11" t="s">
        <v>145</v>
      </c>
    </row>
    <row r="59" spans="1:5">
      <c r="A59" s="7" t="s">
        <v>184</v>
      </c>
      <c r="B59" s="2" t="s">
        <v>158</v>
      </c>
      <c r="C59" s="2"/>
      <c r="D59" s="2" t="s">
        <v>292</v>
      </c>
      <c r="E59" s="11" t="s">
        <v>152</v>
      </c>
    </row>
    <row r="60" spans="1:5">
      <c r="A60" s="7"/>
      <c r="B60" s="2"/>
      <c r="C60" s="2"/>
      <c r="D60" s="2"/>
    </row>
    <row r="61" spans="1:5">
      <c r="A61" s="15" t="s">
        <v>319</v>
      </c>
      <c r="B61" s="2"/>
      <c r="C61" s="2"/>
      <c r="D61" s="2"/>
    </row>
    <row r="62" spans="1:5">
      <c r="A62" s="15" t="s">
        <v>270</v>
      </c>
      <c r="B62" s="2"/>
      <c r="C62" s="2"/>
      <c r="D62" s="2"/>
    </row>
    <row r="63" spans="1:5">
      <c r="A63" s="7" t="s">
        <v>296</v>
      </c>
      <c r="B63" s="2" t="s">
        <v>164</v>
      </c>
      <c r="C63" s="2"/>
      <c r="D63" s="2"/>
      <c r="E63" s="11" t="s">
        <v>250</v>
      </c>
    </row>
    <row r="64" spans="1:5">
      <c r="A64" s="15" t="s">
        <v>271</v>
      </c>
      <c r="B64" s="2"/>
      <c r="C64" s="2"/>
      <c r="D64" s="2"/>
    </row>
    <row r="65" spans="1:6">
      <c r="A65" s="11" t="s">
        <v>25</v>
      </c>
      <c r="B65" s="2" t="s">
        <v>77</v>
      </c>
      <c r="C65" s="2"/>
      <c r="D65" s="2" t="s">
        <v>289</v>
      </c>
      <c r="E65" s="11" t="s">
        <v>321</v>
      </c>
      <c r="F65" s="1" t="s">
        <v>186</v>
      </c>
    </row>
    <row r="66" spans="1:6">
      <c r="A66" s="7" t="s">
        <v>297</v>
      </c>
      <c r="B66" s="2" t="s">
        <v>78</v>
      </c>
      <c r="C66" s="2"/>
      <c r="D66" s="2" t="s">
        <v>292</v>
      </c>
      <c r="E66" s="3" t="s">
        <v>66</v>
      </c>
    </row>
    <row r="67" spans="1:6">
      <c r="A67" s="7"/>
      <c r="B67" s="2"/>
      <c r="C67" s="2"/>
      <c r="D67" s="2"/>
    </row>
    <row r="68" spans="1:6">
      <c r="B68" s="2"/>
      <c r="C68" s="2"/>
      <c r="D68" s="2"/>
    </row>
    <row r="74" spans="1:6">
      <c r="B74" s="2"/>
      <c r="C74" s="2"/>
      <c r="D74" s="2"/>
    </row>
    <row r="75" spans="1:6">
      <c r="B75" s="2"/>
      <c r="C75" s="2"/>
      <c r="D75" s="2"/>
    </row>
    <row r="76" spans="1:6">
      <c r="B76" s="2"/>
      <c r="C76" s="2"/>
      <c r="D76" s="2"/>
    </row>
    <row r="77" spans="1:6">
      <c r="B77" s="2"/>
      <c r="C77" s="2"/>
      <c r="D77" s="2"/>
    </row>
    <row r="78" spans="1:6">
      <c r="B78" s="2"/>
      <c r="C78" s="2"/>
      <c r="D78" s="2"/>
    </row>
    <row r="79" spans="1:6">
      <c r="B79" s="2"/>
      <c r="C79" s="2"/>
      <c r="D79" s="2"/>
    </row>
    <row r="80" spans="1:6">
      <c r="B80" s="2"/>
      <c r="C80" s="2"/>
      <c r="D80" s="2"/>
    </row>
  </sheetData>
  <phoneticPr fontId="13" type="noConversion"/>
  <pageMargins left="0.75" right="0.75" top="1" bottom="1" header="0.5" footer="0.5"/>
  <extLst>
    <ext xmlns:mx="http://schemas.microsoft.com/office/mac/excel/2008/main" uri="http://schemas.microsoft.com/office/mac/excel/2008/main">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2:F74"/>
  <sheetViews>
    <sheetView workbookViewId="0">
      <selection activeCell="E18" sqref="E18"/>
    </sheetView>
  </sheetViews>
  <sheetFormatPr baseColWidth="10" defaultRowHeight="13"/>
  <cols>
    <col min="1" max="1" width="32.42578125" style="11" customWidth="1"/>
    <col min="2" max="2" width="15.85546875" style="11" customWidth="1"/>
    <col min="3" max="3" width="12.85546875" style="11" customWidth="1"/>
    <col min="4" max="4" width="10.7109375" style="11"/>
    <col min="5" max="5" width="72.85546875" style="11" customWidth="1"/>
    <col min="6" max="6" width="63.42578125" style="11" customWidth="1"/>
    <col min="7" max="16384" width="10.7109375" style="11"/>
  </cols>
  <sheetData>
    <row r="2" spans="1:6">
      <c r="A2" s="5" t="s">
        <v>221</v>
      </c>
    </row>
    <row r="5" spans="1:6">
      <c r="A5" s="5" t="s">
        <v>234</v>
      </c>
      <c r="B5" s="6" t="s">
        <v>235</v>
      </c>
      <c r="C5" s="6" t="s">
        <v>236</v>
      </c>
      <c r="D5" s="6" t="s">
        <v>237</v>
      </c>
      <c r="E5" s="6" t="s">
        <v>119</v>
      </c>
      <c r="F5" s="6" t="s">
        <v>87</v>
      </c>
    </row>
    <row r="6" spans="1:6" s="32" customFormat="1" ht="52">
      <c r="A6" s="32" t="s">
        <v>318</v>
      </c>
      <c r="B6" s="34" t="s">
        <v>0</v>
      </c>
      <c r="C6" s="2"/>
      <c r="D6" s="2"/>
      <c r="E6" s="31" t="s">
        <v>329</v>
      </c>
      <c r="F6" s="6"/>
    </row>
    <row r="7" spans="1:6">
      <c r="B7" s="2"/>
      <c r="C7" s="2"/>
      <c r="D7" s="2"/>
    </row>
    <row r="8" spans="1:6">
      <c r="A8" s="11" t="s">
        <v>242</v>
      </c>
      <c r="B8" s="2" t="s">
        <v>243</v>
      </c>
      <c r="C8" s="2">
        <f>26*0.2</f>
        <v>5.2</v>
      </c>
      <c r="D8" s="2" t="s">
        <v>313</v>
      </c>
      <c r="E8" s="31" t="s">
        <v>330</v>
      </c>
    </row>
    <row r="9" spans="1:6">
      <c r="B9" s="2"/>
      <c r="C9" s="2"/>
      <c r="D9" s="2"/>
      <c r="E9" s="30" t="s">
        <v>331</v>
      </c>
    </row>
    <row r="10" spans="1:6">
      <c r="A10" s="5" t="s">
        <v>254</v>
      </c>
      <c r="B10" s="2"/>
      <c r="C10" s="2"/>
      <c r="D10" s="2"/>
    </row>
    <row r="11" spans="1:6" s="24" customFormat="1">
      <c r="A11" s="5"/>
      <c r="B11" s="2"/>
      <c r="C11" s="2"/>
      <c r="D11" s="2"/>
    </row>
    <row r="12" spans="1:6" s="24" customFormat="1">
      <c r="A12" t="s">
        <v>304</v>
      </c>
      <c r="B12" s="2" t="s">
        <v>264</v>
      </c>
      <c r="C12" s="9" t="s">
        <v>306</v>
      </c>
      <c r="D12" s="2" t="s">
        <v>151</v>
      </c>
      <c r="E12" s="25" t="s">
        <v>102</v>
      </c>
    </row>
    <row r="13" spans="1:6" s="24" customFormat="1">
      <c r="A13" s="24" t="s">
        <v>265</v>
      </c>
      <c r="B13" s="2" t="s">
        <v>266</v>
      </c>
      <c r="C13" s="4">
        <v>0.01</v>
      </c>
      <c r="D13" s="2" t="s">
        <v>151</v>
      </c>
      <c r="E13" s="1" t="s">
        <v>267</v>
      </c>
    </row>
    <row r="14" spans="1:6">
      <c r="B14" s="2"/>
      <c r="C14" s="2"/>
      <c r="D14" s="2"/>
    </row>
    <row r="15" spans="1:6" ht="26">
      <c r="A15" t="s">
        <v>68</v>
      </c>
      <c r="B15" s="2" t="s">
        <v>72</v>
      </c>
      <c r="C15" s="9">
        <v>0.32</v>
      </c>
      <c r="D15" s="2" t="s">
        <v>175</v>
      </c>
      <c r="E15" s="30" t="s">
        <v>1</v>
      </c>
    </row>
    <row r="16" spans="1:6">
      <c r="B16" s="2"/>
      <c r="C16" s="2"/>
      <c r="D16" s="2"/>
    </row>
    <row r="17" spans="1:5">
      <c r="A17" s="11" t="s">
        <v>29</v>
      </c>
      <c r="B17" s="2" t="s">
        <v>244</v>
      </c>
      <c r="C17" s="4">
        <v>77</v>
      </c>
      <c r="D17" s="2" t="s">
        <v>30</v>
      </c>
    </row>
    <row r="18" spans="1:5">
      <c r="B18" s="2"/>
      <c r="C18" s="2"/>
      <c r="D18" s="2"/>
    </row>
    <row r="19" spans="1:5">
      <c r="A19" s="11" t="s">
        <v>31</v>
      </c>
      <c r="B19" s="2" t="s">
        <v>117</v>
      </c>
      <c r="C19" s="2">
        <v>1.486</v>
      </c>
      <c r="D19" s="2" t="s">
        <v>34</v>
      </c>
    </row>
    <row r="20" spans="1:5">
      <c r="B20" s="2"/>
      <c r="C20" s="2"/>
      <c r="D20" s="2"/>
    </row>
    <row r="21" spans="1:5">
      <c r="A21" s="11" t="s">
        <v>35</v>
      </c>
      <c r="B21" s="2" t="s">
        <v>36</v>
      </c>
      <c r="C21" s="2">
        <v>1</v>
      </c>
      <c r="D21" s="2"/>
    </row>
    <row r="22" spans="1:5">
      <c r="B22" s="2"/>
      <c r="C22" s="2"/>
      <c r="D22" s="2"/>
    </row>
    <row r="23" spans="1:5">
      <c r="A23" s="5" t="s">
        <v>240</v>
      </c>
      <c r="B23" s="2"/>
      <c r="C23" s="2"/>
      <c r="D23" s="2"/>
    </row>
    <row r="24" spans="1:5">
      <c r="B24" s="2"/>
      <c r="C24" s="2"/>
      <c r="D24" s="2"/>
    </row>
    <row r="25" spans="1:5">
      <c r="A25" s="11" t="s">
        <v>37</v>
      </c>
    </row>
    <row r="26" spans="1:5" s="17" customFormat="1">
      <c r="A26" t="s">
        <v>7</v>
      </c>
      <c r="B26" s="2" t="s">
        <v>38</v>
      </c>
      <c r="C26" s="2"/>
      <c r="D26" s="2" t="s">
        <v>120</v>
      </c>
      <c r="E26" s="1" t="s">
        <v>123</v>
      </c>
    </row>
    <row r="27" spans="1:5" s="17" customFormat="1">
      <c r="A27" t="s">
        <v>5</v>
      </c>
      <c r="B27" s="2" t="s">
        <v>59</v>
      </c>
      <c r="C27" s="2"/>
      <c r="D27" s="2" t="s">
        <v>54</v>
      </c>
      <c r="E27" s="17" t="s">
        <v>143</v>
      </c>
    </row>
    <row r="28" spans="1:5">
      <c r="B28" s="2"/>
      <c r="C28" s="2"/>
      <c r="D28" s="2"/>
    </row>
    <row r="29" spans="1:5">
      <c r="A29" s="12" t="s">
        <v>86</v>
      </c>
      <c r="B29" s="2"/>
      <c r="C29" s="2"/>
      <c r="D29" s="2"/>
    </row>
    <row r="30" spans="1:5">
      <c r="B30" s="2"/>
      <c r="C30" s="2"/>
      <c r="D30" s="2"/>
    </row>
    <row r="31" spans="1:5" ht="15">
      <c r="A31" s="11" t="s">
        <v>124</v>
      </c>
      <c r="B31" s="2" t="s">
        <v>245</v>
      </c>
      <c r="C31" s="2"/>
      <c r="D31" s="2" t="s">
        <v>126</v>
      </c>
      <c r="E31" s="10" t="s">
        <v>125</v>
      </c>
    </row>
    <row r="32" spans="1:5" ht="15">
      <c r="A32" s="11" t="s">
        <v>129</v>
      </c>
      <c r="B32" s="2" t="s">
        <v>127</v>
      </c>
      <c r="C32" s="2" t="s">
        <v>80</v>
      </c>
      <c r="D32" s="2" t="s">
        <v>128</v>
      </c>
      <c r="E32" s="10"/>
    </row>
    <row r="33" spans="1:5">
      <c r="A33" s="11" t="s">
        <v>130</v>
      </c>
      <c r="B33" s="2"/>
      <c r="C33" s="2"/>
      <c r="D33" s="2"/>
    </row>
    <row r="34" spans="1:5">
      <c r="A34" s="11" t="s">
        <v>131</v>
      </c>
      <c r="B34" s="2" t="s">
        <v>144</v>
      </c>
      <c r="C34" s="2">
        <v>4.5999999999999996</v>
      </c>
      <c r="D34" s="2"/>
    </row>
    <row r="35" spans="1:5">
      <c r="A35" s="14" t="s">
        <v>96</v>
      </c>
      <c r="B35" s="2" t="s">
        <v>97</v>
      </c>
      <c r="C35" s="2">
        <v>1</v>
      </c>
      <c r="D35" s="2"/>
    </row>
    <row r="36" spans="1:5">
      <c r="A36" s="7" t="s">
        <v>207</v>
      </c>
      <c r="B36" s="2"/>
      <c r="C36" s="2"/>
      <c r="D36" s="2"/>
    </row>
    <row r="37" spans="1:5">
      <c r="A37" s="7" t="s">
        <v>248</v>
      </c>
      <c r="B37" s="2" t="s">
        <v>197</v>
      </c>
      <c r="C37" s="2">
        <v>5</v>
      </c>
      <c r="D37" s="2"/>
    </row>
    <row r="38" spans="1:5">
      <c r="A38" s="7" t="s">
        <v>287</v>
      </c>
      <c r="B38" s="2" t="s">
        <v>198</v>
      </c>
      <c r="C38" s="2">
        <v>1</v>
      </c>
      <c r="D38" s="2"/>
    </row>
    <row r="39" spans="1:5">
      <c r="A39" s="7" t="s">
        <v>79</v>
      </c>
      <c r="B39" s="2"/>
      <c r="C39" s="2"/>
      <c r="D39" s="2"/>
    </row>
    <row r="40" spans="1:5">
      <c r="A40" s="7" t="s">
        <v>246</v>
      </c>
      <c r="B40" s="2" t="s">
        <v>199</v>
      </c>
      <c r="C40" s="2">
        <v>392.2</v>
      </c>
      <c r="D40" s="2"/>
    </row>
    <row r="41" spans="1:5">
      <c r="A41" s="7" t="s">
        <v>247</v>
      </c>
      <c r="B41" s="2" t="s">
        <v>200</v>
      </c>
      <c r="C41" s="2">
        <v>1</v>
      </c>
      <c r="D41" s="2"/>
    </row>
    <row r="42" spans="1:5">
      <c r="A42" s="7"/>
      <c r="B42" s="2"/>
      <c r="C42" s="2"/>
      <c r="D42" s="2"/>
    </row>
    <row r="43" spans="1:5">
      <c r="A43" s="15" t="s">
        <v>98</v>
      </c>
      <c r="B43" s="2"/>
      <c r="C43" s="2"/>
      <c r="D43" s="2"/>
    </row>
    <row r="44" spans="1:5">
      <c r="A44" s="13" t="s">
        <v>99</v>
      </c>
      <c r="B44" s="2" t="s">
        <v>100</v>
      </c>
      <c r="C44" s="2"/>
      <c r="D44" s="2" t="s">
        <v>90</v>
      </c>
      <c r="E44" s="1" t="s">
        <v>185</v>
      </c>
    </row>
    <row r="45" spans="1:5">
      <c r="A45" s="7"/>
      <c r="B45" s="2"/>
      <c r="C45" s="2"/>
      <c r="D45" s="2"/>
    </row>
    <row r="46" spans="1:5">
      <c r="A46" s="15" t="s">
        <v>301</v>
      </c>
      <c r="B46" s="2"/>
      <c r="C46" s="2"/>
      <c r="D46" s="2"/>
    </row>
    <row r="47" spans="1:5">
      <c r="A47" s="15" t="s">
        <v>270</v>
      </c>
      <c r="B47" s="2"/>
      <c r="C47" s="2"/>
      <c r="D47" s="2"/>
    </row>
    <row r="48" spans="1:5">
      <c r="A48" s="7" t="s">
        <v>252</v>
      </c>
      <c r="B48" s="2" t="s">
        <v>201</v>
      </c>
      <c r="C48" s="2"/>
      <c r="D48" s="2" t="s">
        <v>290</v>
      </c>
      <c r="E48" s="11" t="s">
        <v>251</v>
      </c>
    </row>
    <row r="49" spans="1:6">
      <c r="A49" s="7" t="s">
        <v>88</v>
      </c>
      <c r="B49" s="2" t="s">
        <v>202</v>
      </c>
      <c r="C49" s="2"/>
      <c r="D49" s="2" t="s">
        <v>290</v>
      </c>
    </row>
    <row r="50" spans="1:6">
      <c r="A50" s="15" t="s">
        <v>272</v>
      </c>
      <c r="B50" s="2"/>
      <c r="C50" s="2"/>
      <c r="D50" s="2"/>
    </row>
    <row r="51" spans="1:6">
      <c r="A51" s="13" t="s">
        <v>26</v>
      </c>
      <c r="B51" s="2" t="s">
        <v>203</v>
      </c>
      <c r="C51" s="2"/>
      <c r="D51" s="2" t="s">
        <v>290</v>
      </c>
      <c r="E51" s="11" t="s">
        <v>187</v>
      </c>
    </row>
    <row r="52" spans="1:6">
      <c r="A52" s="7" t="s">
        <v>171</v>
      </c>
      <c r="B52" s="2" t="s">
        <v>159</v>
      </c>
      <c r="C52" s="2"/>
      <c r="D52" s="2" t="s">
        <v>291</v>
      </c>
      <c r="E52" s="11" t="s">
        <v>188</v>
      </c>
      <c r="F52" s="1" t="s">
        <v>191</v>
      </c>
    </row>
    <row r="53" spans="1:6">
      <c r="A53" s="7" t="s">
        <v>184</v>
      </c>
      <c r="B53" s="2" t="s">
        <v>160</v>
      </c>
      <c r="C53" s="2"/>
      <c r="D53" s="2" t="s">
        <v>292</v>
      </c>
      <c r="E53" s="11" t="s">
        <v>276</v>
      </c>
      <c r="F53" s="11" t="s">
        <v>192</v>
      </c>
    </row>
    <row r="54" spans="1:6">
      <c r="A54" s="7"/>
      <c r="B54" s="2"/>
      <c r="C54" s="2"/>
      <c r="D54" s="2"/>
    </row>
    <row r="55" spans="1:6">
      <c r="A55" s="15" t="s">
        <v>319</v>
      </c>
      <c r="B55" s="2"/>
      <c r="C55" s="2"/>
      <c r="D55" s="2"/>
    </row>
    <row r="56" spans="1:6">
      <c r="A56" s="15" t="s">
        <v>270</v>
      </c>
      <c r="B56" s="2"/>
      <c r="C56" s="2"/>
      <c r="D56" s="2"/>
    </row>
    <row r="57" spans="1:6">
      <c r="A57" s="7" t="s">
        <v>296</v>
      </c>
      <c r="B57" s="2" t="s">
        <v>204</v>
      </c>
      <c r="C57" s="2"/>
      <c r="D57" s="2"/>
      <c r="E57" s="11" t="s">
        <v>250</v>
      </c>
    </row>
    <row r="58" spans="1:6">
      <c r="A58" s="15" t="s">
        <v>271</v>
      </c>
      <c r="B58" s="2"/>
      <c r="C58" s="2"/>
      <c r="D58" s="2"/>
    </row>
    <row r="59" spans="1:6">
      <c r="A59" s="11" t="s">
        <v>25</v>
      </c>
      <c r="B59" s="2" t="s">
        <v>115</v>
      </c>
      <c r="C59" s="2"/>
      <c r="D59" s="2" t="s">
        <v>289</v>
      </c>
      <c r="E59" s="11" t="s">
        <v>277</v>
      </c>
      <c r="F59" s="1" t="s">
        <v>186</v>
      </c>
    </row>
    <row r="60" spans="1:6">
      <c r="A60" s="7" t="s">
        <v>297</v>
      </c>
      <c r="B60" s="2" t="s">
        <v>106</v>
      </c>
      <c r="C60" s="2"/>
      <c r="D60" s="2" t="s">
        <v>292</v>
      </c>
      <c r="E60" s="3" t="s">
        <v>195</v>
      </c>
      <c r="F60" s="3" t="s">
        <v>193</v>
      </c>
    </row>
    <row r="61" spans="1:6">
      <c r="A61" s="7"/>
      <c r="B61" s="2"/>
      <c r="C61" s="2"/>
      <c r="D61" s="2"/>
    </row>
    <row r="62" spans="1:6">
      <c r="B62" s="2"/>
      <c r="C62" s="2"/>
      <c r="D62" s="2"/>
    </row>
    <row r="68" spans="2:4">
      <c r="B68" s="2"/>
      <c r="C68" s="2"/>
      <c r="D68" s="2"/>
    </row>
    <row r="69" spans="2:4">
      <c r="B69" s="2"/>
      <c r="C69" s="2"/>
      <c r="D69" s="2"/>
    </row>
    <row r="70" spans="2:4">
      <c r="B70" s="2"/>
      <c r="C70" s="2"/>
      <c r="D70" s="2"/>
    </row>
    <row r="71" spans="2:4">
      <c r="B71" s="2"/>
      <c r="C71" s="2"/>
      <c r="D71" s="2"/>
    </row>
    <row r="72" spans="2:4">
      <c r="B72" s="2"/>
      <c r="C72" s="2"/>
      <c r="D72" s="2"/>
    </row>
    <row r="73" spans="2:4">
      <c r="B73" s="2"/>
      <c r="C73" s="2"/>
      <c r="D73" s="2"/>
    </row>
    <row r="74" spans="2:4">
      <c r="B74" s="2"/>
      <c r="C74" s="2"/>
      <c r="D74" s="2"/>
    </row>
  </sheetData>
  <phoneticPr fontId="13" type="noConversion"/>
  <pageMargins left="0.75" right="0.75" top="1" bottom="1" header="0.5" footer="0.5"/>
  <extLs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O68"/>
  <sheetViews>
    <sheetView topLeftCell="A35" workbookViewId="0">
      <selection activeCell="C52" sqref="C52"/>
    </sheetView>
  </sheetViews>
  <sheetFormatPr baseColWidth="10" defaultRowHeight="13"/>
  <cols>
    <col min="1" max="1" width="31.140625" bestFit="1" customWidth="1"/>
    <col min="2" max="2" width="15.85546875" bestFit="1" customWidth="1"/>
    <col min="4" max="4" width="12.85546875" bestFit="1" customWidth="1"/>
  </cols>
  <sheetData>
    <row r="1" spans="1:5" s="11" customFormat="1"/>
    <row r="2" spans="1:5" s="11" customFormat="1">
      <c r="B2" s="16" t="s">
        <v>224</v>
      </c>
      <c r="C2" s="16" t="s">
        <v>225</v>
      </c>
      <c r="D2" s="16" t="s">
        <v>226</v>
      </c>
      <c r="E2" s="16" t="s">
        <v>227</v>
      </c>
    </row>
    <row r="4" spans="1:5">
      <c r="A4" s="15" t="s">
        <v>194</v>
      </c>
    </row>
    <row r="6" spans="1:5">
      <c r="A6" s="14" t="s">
        <v>32</v>
      </c>
    </row>
    <row r="7" spans="1:5">
      <c r="A7" s="14" t="s">
        <v>107</v>
      </c>
      <c r="B7" s="2" t="s">
        <v>67</v>
      </c>
      <c r="C7" s="2" t="s">
        <v>109</v>
      </c>
      <c r="D7" s="2" t="s">
        <v>110</v>
      </c>
    </row>
    <row r="8" spans="1:5">
      <c r="A8" s="14" t="s">
        <v>108</v>
      </c>
      <c r="B8" s="2" t="s">
        <v>47</v>
      </c>
      <c r="C8" s="2" t="s">
        <v>169</v>
      </c>
      <c r="D8" s="2" t="s">
        <v>111</v>
      </c>
    </row>
    <row r="9" spans="1:5">
      <c r="C9" s="2"/>
      <c r="D9" s="2"/>
    </row>
    <row r="10" spans="1:5">
      <c r="A10" s="14" t="s">
        <v>112</v>
      </c>
      <c r="B10" s="2" t="s">
        <v>142</v>
      </c>
      <c r="C10" s="2" t="s">
        <v>169</v>
      </c>
      <c r="D10" s="2" t="s">
        <v>113</v>
      </c>
    </row>
    <row r="12" spans="1:5">
      <c r="A12" s="14" t="s">
        <v>33</v>
      </c>
    </row>
    <row r="13" spans="1:5">
      <c r="A13" s="7" t="s">
        <v>252</v>
      </c>
      <c r="B13" s="2" t="s">
        <v>201</v>
      </c>
      <c r="C13" s="2" t="s">
        <v>290</v>
      </c>
      <c r="D13" s="2" t="s">
        <v>110</v>
      </c>
      <c r="E13" s="2" t="s">
        <v>93</v>
      </c>
    </row>
    <row r="14" spans="1:5">
      <c r="A14" s="7" t="s">
        <v>88</v>
      </c>
      <c r="B14" s="2" t="s">
        <v>202</v>
      </c>
      <c r="C14" s="2" t="s">
        <v>290</v>
      </c>
      <c r="D14" s="2" t="s">
        <v>111</v>
      </c>
      <c r="E14" s="2" t="s">
        <v>93</v>
      </c>
    </row>
    <row r="16" spans="1:5">
      <c r="A16" s="14" t="s">
        <v>92</v>
      </c>
      <c r="B16" s="2" t="s">
        <v>21</v>
      </c>
      <c r="C16" s="2" t="s">
        <v>169</v>
      </c>
      <c r="D16" s="2" t="s">
        <v>113</v>
      </c>
      <c r="E16" s="2" t="s">
        <v>93</v>
      </c>
    </row>
    <row r="18" spans="1:5">
      <c r="A18" s="14" t="s">
        <v>94</v>
      </c>
    </row>
    <row r="19" spans="1:5">
      <c r="A19" s="7" t="s">
        <v>252</v>
      </c>
      <c r="B19" s="2" t="s">
        <v>322</v>
      </c>
      <c r="C19" s="2" t="s">
        <v>290</v>
      </c>
      <c r="D19" s="2" t="s">
        <v>110</v>
      </c>
      <c r="E19" s="2" t="s">
        <v>95</v>
      </c>
    </row>
    <row r="20" spans="1:5">
      <c r="A20" s="7" t="s">
        <v>88</v>
      </c>
      <c r="B20" s="2" t="s">
        <v>163</v>
      </c>
      <c r="C20" s="2" t="s">
        <v>290</v>
      </c>
      <c r="D20" s="2" t="s">
        <v>111</v>
      </c>
      <c r="E20" s="2" t="s">
        <v>95</v>
      </c>
    </row>
    <row r="22" spans="1:5">
      <c r="A22" s="14" t="s">
        <v>222</v>
      </c>
      <c r="B22" s="2" t="s">
        <v>223</v>
      </c>
      <c r="C22" s="2" t="s">
        <v>169</v>
      </c>
      <c r="D22" s="2" t="s">
        <v>113</v>
      </c>
      <c r="E22" s="2" t="s">
        <v>95</v>
      </c>
    </row>
    <row r="24" spans="1:5">
      <c r="A24" s="15" t="s">
        <v>228</v>
      </c>
      <c r="B24" s="11"/>
      <c r="C24" s="11"/>
    </row>
    <row r="25" spans="1:5">
      <c r="A25" s="11"/>
      <c r="B25" s="11"/>
      <c r="C25" s="11"/>
    </row>
    <row r="26" spans="1:5">
      <c r="A26" s="14" t="s">
        <v>32</v>
      </c>
      <c r="B26" s="11"/>
      <c r="C26" s="11"/>
    </row>
    <row r="27" spans="1:5">
      <c r="A27" s="7" t="s">
        <v>229</v>
      </c>
      <c r="B27" s="2" t="s">
        <v>172</v>
      </c>
      <c r="C27" s="2"/>
    </row>
    <row r="28" spans="1:5">
      <c r="A28" s="7" t="s">
        <v>156</v>
      </c>
      <c r="B28" s="2" t="s">
        <v>339</v>
      </c>
      <c r="C28" s="2"/>
    </row>
    <row r="29" spans="1:5">
      <c r="A29" s="11"/>
      <c r="B29" s="11"/>
      <c r="C29" s="2"/>
    </row>
    <row r="30" spans="1:5">
      <c r="A30" s="14" t="s">
        <v>112</v>
      </c>
      <c r="B30" s="2" t="s">
        <v>261</v>
      </c>
      <c r="C30" s="2"/>
    </row>
    <row r="31" spans="1:5">
      <c r="A31" s="11"/>
      <c r="B31" s="11"/>
      <c r="C31" s="11"/>
    </row>
    <row r="32" spans="1:5">
      <c r="A32" s="14" t="s">
        <v>33</v>
      </c>
      <c r="B32" s="11"/>
      <c r="C32" s="11"/>
    </row>
    <row r="33" spans="1:15">
      <c r="A33" s="7" t="s">
        <v>229</v>
      </c>
      <c r="B33" s="2" t="s">
        <v>159</v>
      </c>
      <c r="C33" s="2"/>
      <c r="E33" s="2" t="s">
        <v>93</v>
      </c>
    </row>
    <row r="34" spans="1:15">
      <c r="A34" s="7" t="s">
        <v>156</v>
      </c>
      <c r="B34" s="2" t="s">
        <v>160</v>
      </c>
      <c r="C34" s="2"/>
      <c r="E34" s="2" t="s">
        <v>93</v>
      </c>
    </row>
    <row r="35" spans="1:15">
      <c r="A35" s="11"/>
      <c r="B35" s="11"/>
      <c r="C35" s="11"/>
    </row>
    <row r="36" spans="1:15">
      <c r="A36" s="14" t="s">
        <v>92</v>
      </c>
      <c r="B36" s="2" t="s">
        <v>106</v>
      </c>
      <c r="C36" s="2"/>
      <c r="E36" s="2" t="s">
        <v>93</v>
      </c>
    </row>
    <row r="37" spans="1:15">
      <c r="A37" s="11"/>
      <c r="B37" s="11"/>
      <c r="C37" s="11"/>
    </row>
    <row r="38" spans="1:15">
      <c r="A38" s="14" t="s">
        <v>94</v>
      </c>
      <c r="B38" s="11"/>
      <c r="C38" s="11"/>
    </row>
    <row r="39" spans="1:15">
      <c r="A39" s="7" t="s">
        <v>229</v>
      </c>
      <c r="B39" s="2" t="s">
        <v>157</v>
      </c>
      <c r="C39" s="2"/>
      <c r="E39" s="2" t="s">
        <v>95</v>
      </c>
    </row>
    <row r="40" spans="1:15">
      <c r="A40" s="7" t="s">
        <v>156</v>
      </c>
      <c r="B40" s="2" t="s">
        <v>158</v>
      </c>
      <c r="C40" s="2"/>
      <c r="E40" s="2" t="s">
        <v>95</v>
      </c>
    </row>
    <row r="41" spans="1:15">
      <c r="A41" s="11"/>
      <c r="B41" s="11"/>
      <c r="C41" s="11"/>
    </row>
    <row r="42" spans="1:15">
      <c r="A42" s="14" t="s">
        <v>222</v>
      </c>
      <c r="B42" s="2" t="s">
        <v>78</v>
      </c>
      <c r="C42" s="2"/>
      <c r="E42" s="2" t="s">
        <v>95</v>
      </c>
    </row>
    <row r="46" spans="1:15">
      <c r="A46" s="15" t="s">
        <v>189</v>
      </c>
      <c r="B46" s="15" t="s">
        <v>190</v>
      </c>
      <c r="C46" s="18" t="s">
        <v>256</v>
      </c>
    </row>
    <row r="48" spans="1:15" ht="19">
      <c r="A48" s="17" t="s">
        <v>114</v>
      </c>
      <c r="B48" s="10" t="s">
        <v>181</v>
      </c>
      <c r="O48" s="17"/>
    </row>
    <row r="49" spans="1:15">
      <c r="B49" s="19" t="s">
        <v>182</v>
      </c>
      <c r="O49" s="17"/>
    </row>
    <row r="50" spans="1:15" ht="19">
      <c r="A50" s="11" t="s">
        <v>161</v>
      </c>
      <c r="B50" s="10" t="s">
        <v>103</v>
      </c>
      <c r="O50" s="17"/>
    </row>
    <row r="51" spans="1:15">
      <c r="O51" s="17"/>
    </row>
    <row r="52" spans="1:15" ht="18">
      <c r="A52" s="11" t="s">
        <v>4</v>
      </c>
      <c r="B52" s="21" t="s">
        <v>104</v>
      </c>
      <c r="C52" s="11"/>
      <c r="D52" s="11"/>
      <c r="E52" s="11"/>
      <c r="F52" s="11"/>
      <c r="G52" s="11"/>
      <c r="H52" s="11"/>
      <c r="I52" s="11"/>
      <c r="O52" s="17"/>
    </row>
    <row r="53" spans="1:15">
      <c r="O53" s="17"/>
    </row>
    <row r="54" spans="1:15" ht="19">
      <c r="A54" s="11" t="s">
        <v>153</v>
      </c>
      <c r="B54" s="10" t="s">
        <v>295</v>
      </c>
      <c r="O54" s="17"/>
    </row>
    <row r="55" spans="1:15">
      <c r="B55" s="19" t="s">
        <v>183</v>
      </c>
      <c r="O55" s="17"/>
    </row>
    <row r="56" spans="1:15" ht="19">
      <c r="A56" s="19" t="s">
        <v>213</v>
      </c>
      <c r="B56" s="10" t="s">
        <v>217</v>
      </c>
      <c r="K56" s="20"/>
      <c r="L56" s="20"/>
      <c r="M56" s="20"/>
      <c r="O56" s="17"/>
    </row>
    <row r="57" spans="1:15">
      <c r="B57" s="19" t="s">
        <v>216</v>
      </c>
      <c r="O57" s="17"/>
    </row>
    <row r="58" spans="1:15" ht="19">
      <c r="A58" s="19" t="s">
        <v>214</v>
      </c>
      <c r="B58" s="10" t="s">
        <v>314</v>
      </c>
      <c r="O58" s="17"/>
    </row>
    <row r="59" spans="1:15">
      <c r="B59" s="19" t="s">
        <v>216</v>
      </c>
    </row>
    <row r="60" spans="1:15">
      <c r="A60" s="23" t="s">
        <v>323</v>
      </c>
      <c r="B60" s="11"/>
    </row>
    <row r="62" spans="1:15" ht="19">
      <c r="A62" s="10" t="s">
        <v>325</v>
      </c>
      <c r="B62" s="19" t="s">
        <v>324</v>
      </c>
    </row>
    <row r="63" spans="1:15">
      <c r="A63" s="19" t="s">
        <v>326</v>
      </c>
      <c r="B63" s="19" t="s">
        <v>327</v>
      </c>
    </row>
    <row r="64" spans="1:15">
      <c r="A64" s="19" t="s">
        <v>257</v>
      </c>
      <c r="B64" s="19" t="s">
        <v>258</v>
      </c>
    </row>
    <row r="65" spans="1:2">
      <c r="A65" s="19" t="s">
        <v>259</v>
      </c>
      <c r="B65" s="19" t="s">
        <v>336</v>
      </c>
    </row>
    <row r="66" spans="1:2">
      <c r="A66" s="19" t="s">
        <v>230</v>
      </c>
      <c r="B66" s="19" t="s">
        <v>278</v>
      </c>
    </row>
    <row r="67" spans="1:2">
      <c r="A67" s="19" t="s">
        <v>215</v>
      </c>
      <c r="B67" s="19" t="s">
        <v>132</v>
      </c>
    </row>
    <row r="68" spans="1:2">
      <c r="A68" s="19" t="s">
        <v>338</v>
      </c>
      <c r="B68" s="19" t="s">
        <v>337</v>
      </c>
    </row>
  </sheetData>
  <phoneticPr fontId="13" type="noConversion"/>
  <pageMargins left="0.75" right="0.75" top="1" bottom="1" header="0.5" footer="0.5"/>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TASC-PD</vt:lpstr>
      <vt:lpstr>TASC-APD</vt:lpstr>
      <vt:lpstr>TASC-PMT</vt:lpstr>
      <vt:lpstr>CHD-PMT</vt:lpstr>
      <vt:lpstr>IMC-MaPMT</vt:lpstr>
      <vt:lpstr>Triggers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Krizmanic</dc:creator>
  <cp:lastModifiedBy>John Krizmanic</cp:lastModifiedBy>
  <cp:lastPrinted>2011-11-16T18:14:00Z</cp:lastPrinted>
  <dcterms:created xsi:type="dcterms:W3CDTF">2011-10-27T20:28:36Z</dcterms:created>
  <dcterms:modified xsi:type="dcterms:W3CDTF">2011-12-14T14:08:54Z</dcterms:modified>
</cp:coreProperties>
</file>