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\\cern.ch\dfs\Users\z\zerlauth\Desktop\"/>
    </mc:Choice>
  </mc:AlternateContent>
  <bookViews>
    <workbookView xWindow="705" yWindow="0" windowWidth="30780" windowHeight="18735" tabRatio="500"/>
  </bookViews>
  <sheets>
    <sheet name="Circuits" sheetId="1" r:id="rId1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32" i="1" l="1"/>
  <c r="G27" i="1"/>
  <c r="G26" i="1"/>
  <c r="I24" i="1"/>
  <c r="F24" i="1"/>
  <c r="G24" i="1"/>
  <c r="I21" i="1"/>
  <c r="F21" i="1"/>
  <c r="G21" i="1"/>
  <c r="G4" i="1"/>
  <c r="G3" i="1"/>
  <c r="G9" i="1"/>
  <c r="G10" i="1"/>
  <c r="G8" i="1"/>
  <c r="G7" i="1"/>
  <c r="G29" i="1"/>
  <c r="G23" i="1"/>
  <c r="G20" i="1"/>
  <c r="G18" i="1"/>
  <c r="G12" i="1"/>
  <c r="G13" i="1"/>
  <c r="G14" i="1"/>
  <c r="G15" i="1"/>
  <c r="G16" i="1"/>
  <c r="G11" i="1"/>
  <c r="I29" i="1"/>
</calcChain>
</file>

<file path=xl/sharedStrings.xml><?xml version="1.0" encoding="utf-8"?>
<sst xmlns="http://schemas.openxmlformats.org/spreadsheetml/2006/main" count="142" uniqueCount="77">
  <si>
    <t>Circuits for HiLumi</t>
  </si>
  <si>
    <t>Large aperture 2-in1 Quad; Q4</t>
  </si>
  <si>
    <t>Separation dipole D1; MBXF</t>
  </si>
  <si>
    <t>Separation dipole D2;MBRD</t>
  </si>
  <si>
    <t>11T dipole, MBH</t>
  </si>
  <si>
    <t>no</t>
  </si>
  <si>
    <t>Number of circuits per IP side</t>
  </si>
  <si>
    <t># of corrector circuits per IP side &lt;1.5kA</t>
  </si>
  <si>
    <t>Quench Heaters</t>
  </si>
  <si>
    <t>CLIQ</t>
  </si>
  <si>
    <t>EE</t>
  </si>
  <si>
    <t>D1</t>
  </si>
  <si>
    <t>D2</t>
  </si>
  <si>
    <t>Baseline</t>
  </si>
  <si>
    <t>Collaborations</t>
  </si>
  <si>
    <t>CERN</t>
  </si>
  <si>
    <t>US-HiLumi</t>
  </si>
  <si>
    <t>Ciemat</t>
  </si>
  <si>
    <t>INFN</t>
  </si>
  <si>
    <t>KEK</t>
  </si>
  <si>
    <t>CEA</t>
  </si>
  <si>
    <t>CERN / FNAL</t>
  </si>
  <si>
    <t>MQXFA</t>
  </si>
  <si>
    <t>MQXFB</t>
  </si>
  <si>
    <t>MCBYY</t>
  </si>
  <si>
    <t xml:space="preserve">Triplet Q1, Q3 </t>
  </si>
  <si>
    <t xml:space="preserve">Triplet Q2a,Q2b </t>
  </si>
  <si>
    <t xml:space="preserve">Orbit correctors D2 </t>
  </si>
  <si>
    <t xml:space="preserve">Orbit correctors Q4 </t>
  </si>
  <si>
    <t xml:space="preserve">Baseline </t>
  </si>
  <si>
    <t>Baseline (inner/outer layer)</t>
  </si>
  <si>
    <t>Basline</t>
  </si>
  <si>
    <t>Option</t>
  </si>
  <si>
    <t>PC crowbar?</t>
  </si>
  <si>
    <t>existing RB EE</t>
  </si>
  <si>
    <t>Magnet Type</t>
  </si>
  <si>
    <t>I_nominal     [kA]</t>
  </si>
  <si>
    <t>L per circuit [mH]</t>
  </si>
  <si>
    <t>I_rated  [kA]</t>
  </si>
  <si>
    <t>I_ultimate   [kA]</t>
  </si>
  <si>
    <t>Inner Triplet</t>
  </si>
  <si>
    <t>MBRD</t>
  </si>
  <si>
    <t>MBXF</t>
  </si>
  <si>
    <t>Q4</t>
  </si>
  <si>
    <t>11T</t>
  </si>
  <si>
    <t>MQYY</t>
  </si>
  <si>
    <t>Trim circuit</t>
  </si>
  <si>
    <t>Trim Q1</t>
  </si>
  <si>
    <t xml:space="preserve">MCBXFBH </t>
  </si>
  <si>
    <t>MCBXFBV</t>
  </si>
  <si>
    <t xml:space="preserve">Trim Q2a,Q2b </t>
  </si>
  <si>
    <t xml:space="preserve">Present LHC Q4 magnet </t>
  </si>
  <si>
    <t xml:space="preserve">Orbit correctors present Q4 </t>
  </si>
  <si>
    <t>MCBY</t>
  </si>
  <si>
    <t>MQY</t>
  </si>
  <si>
    <t>MCTXF</t>
  </si>
  <si>
    <t>MCTSXF</t>
  </si>
  <si>
    <t>MCBXFAV</t>
  </si>
  <si>
    <t>MCBXFAH</t>
  </si>
  <si>
    <r>
      <t>Q5</t>
    </r>
    <r>
      <rPr>
        <vertAlign val="superscript"/>
        <sz val="12"/>
        <color theme="1"/>
        <rFont val="Calibri"/>
        <family val="2"/>
        <scheme val="minor"/>
      </rPr>
      <t>1</t>
    </r>
  </si>
  <si>
    <r>
      <rPr>
        <vertAlign val="superscript"/>
        <sz val="12"/>
        <color theme="1"/>
        <rFont val="Calibri"/>
        <family val="2"/>
        <scheme val="minor"/>
      </rPr>
      <t xml:space="preserve">1 </t>
    </r>
    <r>
      <rPr>
        <sz val="12"/>
        <color theme="1"/>
        <rFont val="Calibri"/>
        <family val="2"/>
        <scheme val="minor"/>
      </rPr>
      <t xml:space="preserve"> The refurbished Q4 magnet of the LHC will be used for the Q5.</t>
    </r>
  </si>
  <si>
    <t>Orbit correctors Q2a/b  - vertical</t>
  </si>
  <si>
    <t xml:space="preserve">Orbit correctors Q2a/b  - horizontal </t>
  </si>
  <si>
    <t>Orbit correctors Q3  - vertical</t>
  </si>
  <si>
    <t>Orbit correctors Q3  - horizontal</t>
  </si>
  <si>
    <t>Superferric, order 2</t>
  </si>
  <si>
    <t>Superferric, order 6</t>
  </si>
  <si>
    <t>Superferric, order 6, skew</t>
  </si>
  <si>
    <t>Superferric, order 3, normal and skew</t>
  </si>
  <si>
    <t>Superferric, order 4, normal and skew</t>
  </si>
  <si>
    <t>Superferric, order 5, normal and skew</t>
  </si>
  <si>
    <t>MQSXF</t>
  </si>
  <si>
    <t>MCSXF/MCSSXF</t>
  </si>
  <si>
    <t>MCOXF/MCOSXF</t>
  </si>
  <si>
    <t>MCDXF/MCDSXF</t>
  </si>
  <si>
    <t>MCBRD</t>
  </si>
  <si>
    <t>tbc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</si>
</sst>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"/>
  </numFmts>
  <fonts count="10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scheme val="minor"/>
    </font>
    <font>
      <sz val="12"/>
      <color rgb="FFFF6600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7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29">
    <xf numFmtId="0" fontId="0" fillId="0" borderId="0" xfId="0"/>
    <xf numFmtId="0" fontId="0" fillId="0" borderId="0" xfId="0" applyFont="1"/>
    <xf numFmtId="0" fontId="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/>
    <xf numFmtId="0" fontId="0" fillId="0" borderId="0" xfId="0" applyFont="1" applyAlignment="1">
      <alignment wrapText="1"/>
    </xf>
    <xf numFmtId="0" fontId="0" fillId="0" borderId="0" xfId="0" applyFont="1" applyAlignment="1">
      <alignment horizontal="left"/>
    </xf>
    <xf numFmtId="0" fontId="0" fillId="0" borderId="0" xfId="0" applyFont="1" applyAlignment="1"/>
    <xf numFmtId="0" fontId="0" fillId="0" borderId="0" xfId="0" applyFont="1" applyAlignment="1">
      <alignment vertical="center"/>
    </xf>
    <xf numFmtId="0" fontId="0" fillId="5" borderId="4" xfId="0" applyFont="1" applyFill="1" applyBorder="1" applyAlignment="1">
      <alignment horizontal="center" vertical="center"/>
    </xf>
    <xf numFmtId="165" fontId="0" fillId="5" borderId="4" xfId="0" applyNumberFormat="1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0" fillId="5" borderId="4" xfId="0" applyFont="1" applyFill="1" applyBorder="1" applyAlignment="1">
      <alignment horizontal="center" vertical="center" wrapText="1"/>
    </xf>
    <xf numFmtId="0" fontId="0" fillId="5" borderId="5" xfId="0" applyFont="1" applyFill="1" applyBorder="1" applyAlignment="1">
      <alignment horizontal="center" vertical="center"/>
    </xf>
    <xf numFmtId="0" fontId="0" fillId="5" borderId="7" xfId="0" applyFont="1" applyFill="1" applyBorder="1" applyAlignment="1">
      <alignment horizontal="center" vertical="center"/>
    </xf>
    <xf numFmtId="165" fontId="0" fillId="5" borderId="7" xfId="0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0" fillId="5" borderId="7" xfId="0" applyFont="1" applyFill="1" applyBorder="1" applyAlignment="1">
      <alignment horizontal="center" vertical="center" wrapText="1"/>
    </xf>
    <xf numFmtId="0" fontId="0" fillId="5" borderId="8" xfId="0" applyFont="1" applyFill="1" applyBorder="1" applyAlignment="1">
      <alignment horizontal="center" vertical="center"/>
    </xf>
    <xf numFmtId="2" fontId="0" fillId="5" borderId="7" xfId="0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 wrapText="1"/>
    </xf>
    <xf numFmtId="0" fontId="0" fillId="5" borderId="10" xfId="0" applyFont="1" applyFill="1" applyBorder="1" applyAlignment="1">
      <alignment horizontal="center" vertical="center"/>
    </xf>
    <xf numFmtId="2" fontId="0" fillId="5" borderId="10" xfId="0" applyNumberFormat="1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horizontal="center" vertical="center" wrapText="1"/>
    </xf>
    <xf numFmtId="0" fontId="0" fillId="6" borderId="0" xfId="0" applyFont="1" applyFill="1"/>
    <xf numFmtId="0" fontId="0" fillId="8" borderId="12" xfId="0" applyFont="1" applyFill="1" applyBorder="1" applyAlignment="1">
      <alignment horizontal="center" vertical="center" textRotation="90"/>
    </xf>
    <xf numFmtId="0" fontId="0" fillId="8" borderId="13" xfId="0" applyFont="1" applyFill="1" applyBorder="1" applyAlignment="1">
      <alignment horizontal="center" vertical="center"/>
    </xf>
    <xf numFmtId="165" fontId="0" fillId="8" borderId="13" xfId="0" applyNumberFormat="1" applyFont="1" applyFill="1" applyBorder="1" applyAlignment="1">
      <alignment horizontal="center" vertical="center"/>
    </xf>
    <xf numFmtId="0" fontId="6" fillId="8" borderId="13" xfId="0" applyFont="1" applyFill="1" applyBorder="1" applyAlignment="1">
      <alignment horizontal="center" vertical="center"/>
    </xf>
    <xf numFmtId="0" fontId="0" fillId="8" borderId="13" xfId="0" applyFont="1" applyFill="1" applyBorder="1" applyAlignment="1">
      <alignment horizontal="center" vertical="center" wrapText="1"/>
    </xf>
    <xf numFmtId="0" fontId="0" fillId="6" borderId="2" xfId="0" applyFont="1" applyFill="1" applyBorder="1" applyAlignment="1">
      <alignment horizontal="center" vertical="center"/>
    </xf>
    <xf numFmtId="165" fontId="0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0" fontId="0" fillId="6" borderId="2" xfId="0" applyFont="1" applyFill="1" applyBorder="1" applyAlignment="1">
      <alignment horizontal="center" vertical="center" wrapText="1"/>
    </xf>
    <xf numFmtId="0" fontId="0" fillId="9" borderId="4" xfId="0" applyFont="1" applyFill="1" applyBorder="1" applyAlignment="1">
      <alignment horizontal="center" vertical="center"/>
    </xf>
    <xf numFmtId="165" fontId="0" fillId="9" borderId="4" xfId="0" applyNumberFormat="1" applyFont="1" applyFill="1" applyBorder="1" applyAlignment="1">
      <alignment horizontal="center" vertical="center"/>
    </xf>
    <xf numFmtId="0" fontId="6" fillId="9" borderId="4" xfId="0" applyFont="1" applyFill="1" applyBorder="1" applyAlignment="1">
      <alignment horizontal="center" vertical="center"/>
    </xf>
    <xf numFmtId="0" fontId="0" fillId="9" borderId="4" xfId="0" applyFont="1" applyFill="1" applyBorder="1" applyAlignment="1">
      <alignment horizontal="center" vertical="center" wrapText="1"/>
    </xf>
    <xf numFmtId="0" fontId="0" fillId="9" borderId="10" xfId="0" applyFont="1" applyFill="1" applyBorder="1" applyAlignment="1">
      <alignment horizontal="center" vertical="center"/>
    </xf>
    <xf numFmtId="0" fontId="6" fillId="9" borderId="10" xfId="0" applyFont="1" applyFill="1" applyBorder="1" applyAlignment="1">
      <alignment horizontal="center" vertical="center"/>
    </xf>
    <xf numFmtId="0" fontId="0" fillId="9" borderId="10" xfId="0" applyFont="1" applyFill="1" applyBorder="1" applyAlignment="1">
      <alignment horizontal="center" vertical="center" wrapText="1"/>
    </xf>
    <xf numFmtId="0" fontId="0" fillId="5" borderId="11" xfId="0" applyFont="1" applyFill="1" applyBorder="1" applyAlignment="1">
      <alignment horizontal="center" vertical="center"/>
    </xf>
    <xf numFmtId="0" fontId="0" fillId="8" borderId="14" xfId="0" applyFont="1" applyFill="1" applyBorder="1" applyAlignment="1">
      <alignment horizontal="center" vertical="center"/>
    </xf>
    <xf numFmtId="0" fontId="0" fillId="9" borderId="5" xfId="0" applyFont="1" applyFill="1" applyBorder="1" applyAlignment="1">
      <alignment horizontal="center" vertical="center"/>
    </xf>
    <xf numFmtId="0" fontId="0" fillId="9" borderId="11" xfId="0" applyFont="1" applyFill="1" applyBorder="1" applyAlignment="1">
      <alignment horizontal="center" vertical="center"/>
    </xf>
    <xf numFmtId="0" fontId="0" fillId="4" borderId="4" xfId="0" applyFont="1" applyFill="1" applyBorder="1" applyAlignment="1">
      <alignment horizontal="center" vertical="center"/>
    </xf>
    <xf numFmtId="165" fontId="0" fillId="4" borderId="4" xfId="0" applyNumberFormat="1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0" fillId="4" borderId="10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0" fillId="4" borderId="10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 wrapText="1"/>
    </xf>
    <xf numFmtId="0" fontId="0" fillId="5" borderId="4" xfId="0" applyFont="1" applyFill="1" applyBorder="1" applyAlignment="1">
      <alignment vertical="center" wrapText="1"/>
    </xf>
    <xf numFmtId="0" fontId="0" fillId="5" borderId="7" xfId="0" applyFont="1" applyFill="1" applyBorder="1" applyAlignment="1">
      <alignment vertical="center"/>
    </xf>
    <xf numFmtId="0" fontId="0" fillId="5" borderId="7" xfId="0" applyFont="1" applyFill="1" applyBorder="1" applyAlignment="1">
      <alignment vertical="center" wrapText="1"/>
    </xf>
    <xf numFmtId="0" fontId="7" fillId="7" borderId="7" xfId="0" applyFont="1" applyFill="1" applyBorder="1" applyAlignment="1">
      <alignment vertical="center" wrapText="1"/>
    </xf>
    <xf numFmtId="0" fontId="7" fillId="7" borderId="10" xfId="0" applyFont="1" applyFill="1" applyBorder="1" applyAlignment="1">
      <alignment vertical="center" wrapText="1"/>
    </xf>
    <xf numFmtId="0" fontId="0" fillId="8" borderId="13" xfId="0" applyFont="1" applyFill="1" applyBorder="1" applyAlignment="1">
      <alignment vertical="center" wrapText="1"/>
    </xf>
    <xf numFmtId="0" fontId="0" fillId="6" borderId="2" xfId="0" applyFont="1" applyFill="1" applyBorder="1" applyAlignment="1">
      <alignment vertical="center" wrapText="1"/>
    </xf>
    <xf numFmtId="0" fontId="0" fillId="9" borderId="4" xfId="0" applyFont="1" applyFill="1" applyBorder="1" applyAlignment="1">
      <alignment vertical="center" wrapText="1"/>
    </xf>
    <xf numFmtId="0" fontId="0" fillId="9" borderId="10" xfId="0" applyFont="1" applyFill="1" applyBorder="1" applyAlignment="1">
      <alignment vertical="center" wrapText="1"/>
    </xf>
    <xf numFmtId="0" fontId="0" fillId="2" borderId="2" xfId="0" applyFont="1" applyFill="1" applyBorder="1" applyAlignment="1">
      <alignment vertical="center" wrapText="1"/>
    </xf>
    <xf numFmtId="0" fontId="0" fillId="4" borderId="10" xfId="0" applyFont="1" applyFill="1" applyBorder="1" applyAlignment="1">
      <alignment vertical="center" wrapText="1"/>
    </xf>
    <xf numFmtId="0" fontId="7" fillId="7" borderId="7" xfId="0" applyFont="1" applyFill="1" applyBorder="1" applyAlignment="1">
      <alignment horizontal="center" vertical="center" wrapText="1"/>
    </xf>
    <xf numFmtId="0" fontId="7" fillId="7" borderId="10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4" borderId="4" xfId="0" applyFont="1" applyFill="1" applyBorder="1" applyAlignment="1">
      <alignment vertical="center" wrapText="1"/>
    </xf>
    <xf numFmtId="0" fontId="0" fillId="4" borderId="4" xfId="0" applyFont="1" applyFill="1" applyBorder="1" applyAlignment="1">
      <alignment horizontal="center" vertical="center" wrapText="1"/>
    </xf>
    <xf numFmtId="0" fontId="0" fillId="4" borderId="5" xfId="0" applyFont="1" applyFill="1" applyBorder="1" applyAlignment="1">
      <alignment horizontal="center" vertical="center"/>
    </xf>
    <xf numFmtId="0" fontId="0" fillId="4" borderId="11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vertical="center"/>
    </xf>
    <xf numFmtId="0" fontId="0" fillId="3" borderId="4" xfId="0" applyFont="1" applyFill="1" applyBorder="1" applyAlignment="1">
      <alignment horizontal="center" vertical="center"/>
    </xf>
    <xf numFmtId="165" fontId="0" fillId="3" borderId="4" xfId="0" applyNumberFormat="1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center" vertical="center"/>
    </xf>
    <xf numFmtId="0" fontId="0" fillId="3" borderId="10" xfId="0" applyFont="1" applyFill="1" applyBorder="1" applyAlignment="1">
      <alignment vertical="center"/>
    </xf>
    <xf numFmtId="0" fontId="0" fillId="3" borderId="10" xfId="0" applyFont="1" applyFill="1" applyBorder="1" applyAlignment="1">
      <alignment horizontal="center" vertical="center"/>
    </xf>
    <xf numFmtId="165" fontId="0" fillId="3" borderId="10" xfId="0" applyNumberFormat="1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 wrapText="1"/>
    </xf>
    <xf numFmtId="0" fontId="0" fillId="3" borderId="1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textRotation="90"/>
    </xf>
    <xf numFmtId="0" fontId="0" fillId="6" borderId="1" xfId="0" applyFont="1" applyFill="1" applyBorder="1" applyAlignment="1">
      <alignment vertical="center" wrapText="1"/>
    </xf>
    <xf numFmtId="0" fontId="0" fillId="6" borderId="1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0" fillId="10" borderId="4" xfId="0" applyFont="1" applyFill="1" applyBorder="1" applyAlignment="1">
      <alignment vertical="center" wrapText="1"/>
    </xf>
    <xf numFmtId="0" fontId="0" fillId="10" borderId="4" xfId="0" applyFont="1" applyFill="1" applyBorder="1" applyAlignment="1">
      <alignment horizontal="center" vertical="center" wrapText="1"/>
    </xf>
    <xf numFmtId="0" fontId="0" fillId="10" borderId="4" xfId="0" applyFont="1" applyFill="1" applyBorder="1" applyAlignment="1">
      <alignment horizontal="center" vertical="center"/>
    </xf>
    <xf numFmtId="165" fontId="0" fillId="10" borderId="4" xfId="0" applyNumberFormat="1" applyFont="1" applyFill="1" applyBorder="1" applyAlignment="1">
      <alignment horizontal="center" vertical="center"/>
    </xf>
    <xf numFmtId="0" fontId="6" fillId="10" borderId="4" xfId="0" applyFont="1" applyFill="1" applyBorder="1" applyAlignment="1">
      <alignment horizontal="center" vertical="center"/>
    </xf>
    <xf numFmtId="0" fontId="0" fillId="10" borderId="5" xfId="0" applyFont="1" applyFill="1" applyBorder="1" applyAlignment="1">
      <alignment horizontal="center" vertical="center"/>
    </xf>
    <xf numFmtId="0" fontId="0" fillId="10" borderId="10" xfId="0" applyFont="1" applyFill="1" applyBorder="1" applyAlignment="1">
      <alignment vertical="center" wrapText="1"/>
    </xf>
    <xf numFmtId="0" fontId="0" fillId="10" borderId="10" xfId="0" applyFont="1" applyFill="1" applyBorder="1" applyAlignment="1">
      <alignment horizontal="center" vertical="center" wrapText="1"/>
    </xf>
    <xf numFmtId="0" fontId="0" fillId="10" borderId="10" xfId="0" applyFont="1" applyFill="1" applyBorder="1" applyAlignment="1">
      <alignment horizontal="center" vertical="center"/>
    </xf>
    <xf numFmtId="2" fontId="0" fillId="10" borderId="10" xfId="0" applyNumberFormat="1" applyFont="1" applyFill="1" applyBorder="1" applyAlignment="1">
      <alignment horizontal="center" vertical="center"/>
    </xf>
    <xf numFmtId="0" fontId="6" fillId="10" borderId="10" xfId="0" applyFont="1" applyFill="1" applyBorder="1" applyAlignment="1">
      <alignment horizontal="center" vertical="center"/>
    </xf>
    <xf numFmtId="0" fontId="0" fillId="10" borderId="1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/>
    </xf>
    <xf numFmtId="0" fontId="8" fillId="0" borderId="0" xfId="0" applyFont="1" applyFill="1" applyAlignment="1">
      <alignment horizontal="left" vertical="center"/>
    </xf>
    <xf numFmtId="0" fontId="8" fillId="0" borderId="17" xfId="0" applyFont="1" applyFill="1" applyBorder="1" applyAlignment="1">
      <alignment horizontal="left" vertical="center"/>
    </xf>
    <xf numFmtId="2" fontId="6" fillId="10" borderId="4" xfId="0" applyNumberFormat="1" applyFont="1" applyFill="1" applyBorder="1" applyAlignment="1">
      <alignment horizontal="center" vertical="center"/>
    </xf>
    <xf numFmtId="165" fontId="6" fillId="10" borderId="4" xfId="0" applyNumberFormat="1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left" vertical="center" wrapText="1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6" borderId="13" xfId="0" applyFont="1" applyFill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/>
    </xf>
    <xf numFmtId="2" fontId="4" fillId="4" borderId="4" xfId="0" applyNumberFormat="1" applyFont="1" applyFill="1" applyBorder="1" applyAlignment="1">
      <alignment horizontal="center" vertical="center"/>
    </xf>
    <xf numFmtId="165" fontId="4" fillId="4" borderId="4" xfId="0" applyNumberFormat="1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 vertical="center" wrapText="1"/>
    </xf>
    <xf numFmtId="0" fontId="0" fillId="5" borderId="3" xfId="0" applyFont="1" applyFill="1" applyBorder="1" applyAlignment="1">
      <alignment horizontal="center" vertical="center" textRotation="90"/>
    </xf>
    <xf numFmtId="0" fontId="0" fillId="5" borderId="6" xfId="0" applyFill="1" applyBorder="1" applyAlignment="1">
      <alignment horizontal="center" vertical="center" textRotation="90"/>
    </xf>
    <xf numFmtId="0" fontId="0" fillId="5" borderId="9" xfId="0" applyFill="1" applyBorder="1" applyAlignment="1">
      <alignment horizontal="center" vertical="center" textRotation="90"/>
    </xf>
    <xf numFmtId="0" fontId="0" fillId="9" borderId="15" xfId="0" applyFont="1" applyFill="1" applyBorder="1" applyAlignment="1">
      <alignment horizontal="center" vertical="center" textRotation="90"/>
    </xf>
    <xf numFmtId="0" fontId="0" fillId="9" borderId="16" xfId="0" applyFill="1" applyBorder="1" applyAlignment="1">
      <alignment horizontal="center" vertical="center" textRotation="90"/>
    </xf>
    <xf numFmtId="0" fontId="0" fillId="4" borderId="3" xfId="0" applyFont="1" applyFill="1" applyBorder="1" applyAlignment="1">
      <alignment horizontal="center" vertical="center" textRotation="90"/>
    </xf>
    <xf numFmtId="0" fontId="0" fillId="4" borderId="9" xfId="0" applyFill="1" applyBorder="1" applyAlignment="1">
      <alignment horizontal="center" vertical="center" textRotation="90"/>
    </xf>
    <xf numFmtId="0" fontId="0" fillId="3" borderId="15" xfId="0" applyFont="1" applyFill="1" applyBorder="1" applyAlignment="1">
      <alignment horizontal="center" vertical="center" textRotation="90"/>
    </xf>
    <xf numFmtId="0" fontId="0" fillId="0" borderId="16" xfId="0" applyBorder="1" applyAlignment="1">
      <alignment horizontal="center" vertical="center" textRotation="90"/>
    </xf>
    <xf numFmtId="0" fontId="0" fillId="10" borderId="3" xfId="0" applyFont="1" applyFill="1" applyBorder="1" applyAlignment="1">
      <alignment horizontal="center" vertical="center" textRotation="90"/>
    </xf>
    <xf numFmtId="0" fontId="0" fillId="10" borderId="9" xfId="0" applyFill="1" applyBorder="1" applyAlignment="1">
      <alignment horizontal="center" vertical="center" textRotation="90"/>
    </xf>
  </cellXfs>
  <cellStyles count="17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Y35"/>
  <sheetViews>
    <sheetView tabSelected="1" workbookViewId="0">
      <pane xSplit="3" ySplit="2" topLeftCell="D3" activePane="bottomRight" state="frozen"/>
      <selection pane="topRight" activeCell="B1" sqref="B1"/>
      <selection pane="bottomLeft" activeCell="A3" sqref="A3"/>
      <selection pane="bottomRight" activeCell="L7" sqref="L7"/>
    </sheetView>
  </sheetViews>
  <sheetFormatPr defaultColWidth="11" defaultRowHeight="15.75" x14ac:dyDescent="0.25"/>
  <cols>
    <col min="1" max="1" width="11" style="1"/>
    <col min="2" max="2" width="5.625" style="2" customWidth="1"/>
    <col min="3" max="3" width="35.125" style="7" customWidth="1"/>
    <col min="4" max="4" width="17.125" style="6" bestFit="1" customWidth="1"/>
    <col min="5" max="5" width="16.5" style="1" bestFit="1" customWidth="1"/>
    <col min="6" max="6" width="12.375" style="1" bestFit="1" customWidth="1"/>
    <col min="7" max="7" width="12.625" style="1" bestFit="1" customWidth="1"/>
    <col min="8" max="8" width="9.125" style="1" bestFit="1" customWidth="1"/>
    <col min="9" max="9" width="12.125" style="1" customWidth="1"/>
    <col min="10" max="10" width="24.375" style="1" bestFit="1" customWidth="1"/>
    <col min="11" max="12" width="14.375" style="1" bestFit="1" customWidth="1"/>
    <col min="13" max="13" width="17.625" style="1" bestFit="1" customWidth="1"/>
    <col min="14" max="14" width="31.625" style="102" customWidth="1"/>
    <col min="15" max="16384" width="11" style="1"/>
  </cols>
  <sheetData>
    <row r="1" spans="2:14" ht="16.5" thickBot="1" x14ac:dyDescent="0.3"/>
    <row r="2" spans="2:14" ht="32.25" thickBot="1" x14ac:dyDescent="0.3">
      <c r="C2" s="108" t="s">
        <v>0</v>
      </c>
      <c r="D2" s="109" t="s">
        <v>35</v>
      </c>
      <c r="E2" s="110" t="s">
        <v>6</v>
      </c>
      <c r="F2" s="110" t="s">
        <v>36</v>
      </c>
      <c r="G2" s="110" t="s">
        <v>39</v>
      </c>
      <c r="H2" s="110" t="s">
        <v>38</v>
      </c>
      <c r="I2" s="110" t="s">
        <v>37</v>
      </c>
      <c r="J2" s="111" t="s">
        <v>8</v>
      </c>
      <c r="K2" s="111" t="s">
        <v>9</v>
      </c>
      <c r="L2" s="111" t="s">
        <v>10</v>
      </c>
      <c r="M2" s="112" t="s">
        <v>14</v>
      </c>
      <c r="N2" s="107"/>
    </row>
    <row r="3" spans="2:14" s="8" customFormat="1" ht="17.100000000000001" customHeight="1" x14ac:dyDescent="0.25">
      <c r="B3" s="118" t="s">
        <v>40</v>
      </c>
      <c r="C3" s="55" t="s">
        <v>25</v>
      </c>
      <c r="D3" s="12" t="s">
        <v>22</v>
      </c>
      <c r="E3" s="9">
        <v>1</v>
      </c>
      <c r="F3" s="9">
        <v>16.5</v>
      </c>
      <c r="G3" s="10">
        <f>F3*1.08</f>
        <v>17.82</v>
      </c>
      <c r="H3" s="10">
        <v>18</v>
      </c>
      <c r="I3" s="9">
        <v>138</v>
      </c>
      <c r="J3" s="11" t="s">
        <v>30</v>
      </c>
      <c r="K3" s="11" t="s">
        <v>13</v>
      </c>
      <c r="L3" s="11" t="s">
        <v>13</v>
      </c>
      <c r="M3" s="13" t="s">
        <v>16</v>
      </c>
      <c r="N3" s="103"/>
    </row>
    <row r="4" spans="2:14" s="8" customFormat="1" ht="17.100000000000001" customHeight="1" x14ac:dyDescent="0.25">
      <c r="B4" s="119"/>
      <c r="C4" s="56" t="s">
        <v>26</v>
      </c>
      <c r="D4" s="14" t="s">
        <v>23</v>
      </c>
      <c r="E4" s="14">
        <v>1</v>
      </c>
      <c r="F4" s="14">
        <v>16.5</v>
      </c>
      <c r="G4" s="15">
        <f>F4*1.08</f>
        <v>17.82</v>
      </c>
      <c r="H4" s="15">
        <v>18</v>
      </c>
      <c r="I4" s="14">
        <v>117</v>
      </c>
      <c r="J4" s="16" t="s">
        <v>30</v>
      </c>
      <c r="K4" s="16" t="s">
        <v>13</v>
      </c>
      <c r="L4" s="16" t="s">
        <v>13</v>
      </c>
      <c r="M4" s="18" t="s">
        <v>15</v>
      </c>
      <c r="N4" s="103"/>
    </row>
    <row r="5" spans="2:14" s="8" customFormat="1" ht="17.100000000000001" customHeight="1" x14ac:dyDescent="0.25">
      <c r="B5" s="119"/>
      <c r="C5" s="56" t="s">
        <v>47</v>
      </c>
      <c r="D5" s="14"/>
      <c r="E5" s="14"/>
      <c r="F5" s="14">
        <v>2</v>
      </c>
      <c r="G5" s="15"/>
      <c r="H5" s="15"/>
      <c r="I5" s="14"/>
      <c r="J5" s="16"/>
      <c r="K5" s="16"/>
      <c r="L5" s="16"/>
      <c r="M5" s="18"/>
      <c r="N5" s="103"/>
    </row>
    <row r="6" spans="2:14" s="8" customFormat="1" ht="17.100000000000001" customHeight="1" x14ac:dyDescent="0.25">
      <c r="B6" s="119"/>
      <c r="C6" s="56" t="s">
        <v>50</v>
      </c>
      <c r="D6" s="14"/>
      <c r="E6" s="14"/>
      <c r="F6" s="14">
        <v>0.12</v>
      </c>
      <c r="G6" s="15"/>
      <c r="H6" s="15"/>
      <c r="I6" s="14"/>
      <c r="J6" s="16"/>
      <c r="K6" s="16"/>
      <c r="L6" s="16"/>
      <c r="M6" s="18"/>
      <c r="N6" s="103"/>
    </row>
    <row r="7" spans="2:14" ht="17.100000000000001" customHeight="1" x14ac:dyDescent="0.25">
      <c r="B7" s="119"/>
      <c r="C7" s="57" t="s">
        <v>61</v>
      </c>
      <c r="D7" s="17" t="s">
        <v>49</v>
      </c>
      <c r="E7" s="14">
        <v>2</v>
      </c>
      <c r="F7" s="14">
        <v>1.6</v>
      </c>
      <c r="G7" s="19">
        <f>F7*1.08</f>
        <v>1.7280000000000002</v>
      </c>
      <c r="H7" s="19">
        <v>2</v>
      </c>
      <c r="I7" s="14">
        <v>18</v>
      </c>
      <c r="J7" s="16" t="s">
        <v>29</v>
      </c>
      <c r="K7" s="16" t="s">
        <v>5</v>
      </c>
      <c r="L7" s="16" t="s">
        <v>32</v>
      </c>
      <c r="M7" s="18" t="s">
        <v>17</v>
      </c>
    </row>
    <row r="8" spans="2:14" ht="17.100000000000001" customHeight="1" x14ac:dyDescent="0.25">
      <c r="B8" s="119"/>
      <c r="C8" s="57" t="s">
        <v>62</v>
      </c>
      <c r="D8" s="17" t="s">
        <v>48</v>
      </c>
      <c r="E8" s="14">
        <v>2</v>
      </c>
      <c r="F8" s="14">
        <v>1.47</v>
      </c>
      <c r="G8" s="19">
        <f>F8*1.08</f>
        <v>1.5876000000000001</v>
      </c>
      <c r="H8" s="19">
        <v>2</v>
      </c>
      <c r="I8" s="14">
        <v>29</v>
      </c>
      <c r="J8" s="16" t="s">
        <v>29</v>
      </c>
      <c r="K8" s="16" t="s">
        <v>5</v>
      </c>
      <c r="L8" s="16" t="s">
        <v>32</v>
      </c>
      <c r="M8" s="18" t="s">
        <v>17</v>
      </c>
    </row>
    <row r="9" spans="2:14" ht="17.100000000000001" customHeight="1" x14ac:dyDescent="0.25">
      <c r="B9" s="119"/>
      <c r="C9" s="57" t="s">
        <v>63</v>
      </c>
      <c r="D9" s="17" t="s">
        <v>57</v>
      </c>
      <c r="E9" s="14">
        <v>1</v>
      </c>
      <c r="F9" s="14">
        <v>1.6</v>
      </c>
      <c r="G9" s="19">
        <f t="shared" ref="G9:G10" si="0">F9*1.08</f>
        <v>1.7280000000000002</v>
      </c>
      <c r="H9" s="19">
        <v>2</v>
      </c>
      <c r="I9" s="14">
        <v>33</v>
      </c>
      <c r="J9" s="16" t="s">
        <v>29</v>
      </c>
      <c r="K9" s="16" t="s">
        <v>5</v>
      </c>
      <c r="L9" s="16" t="s">
        <v>32</v>
      </c>
      <c r="M9" s="18" t="s">
        <v>17</v>
      </c>
    </row>
    <row r="10" spans="2:14" ht="17.100000000000001" customHeight="1" x14ac:dyDescent="0.25">
      <c r="B10" s="119"/>
      <c r="C10" s="57" t="s">
        <v>64</v>
      </c>
      <c r="D10" s="17" t="s">
        <v>58</v>
      </c>
      <c r="E10" s="14">
        <v>1</v>
      </c>
      <c r="F10" s="14">
        <v>1.47</v>
      </c>
      <c r="G10" s="19">
        <f t="shared" si="0"/>
        <v>1.5876000000000001</v>
      </c>
      <c r="H10" s="19">
        <v>2</v>
      </c>
      <c r="I10" s="14">
        <v>53</v>
      </c>
      <c r="J10" s="16" t="s">
        <v>29</v>
      </c>
      <c r="K10" s="16" t="s">
        <v>5</v>
      </c>
      <c r="L10" s="16" t="s">
        <v>32</v>
      </c>
      <c r="M10" s="18" t="s">
        <v>17</v>
      </c>
    </row>
    <row r="11" spans="2:14" ht="17.100000000000001" customHeight="1" x14ac:dyDescent="0.25">
      <c r="B11" s="119"/>
      <c r="C11" s="57" t="s">
        <v>65</v>
      </c>
      <c r="D11" s="17" t="s">
        <v>71</v>
      </c>
      <c r="E11" s="14">
        <v>1</v>
      </c>
      <c r="F11" s="19">
        <v>0.182</v>
      </c>
      <c r="G11" s="19">
        <f>F11*1.08</f>
        <v>0.19656000000000001</v>
      </c>
      <c r="H11" s="19">
        <v>0.2</v>
      </c>
      <c r="I11" s="14">
        <v>1247</v>
      </c>
      <c r="J11" s="16" t="s">
        <v>5</v>
      </c>
      <c r="K11" s="16" t="s">
        <v>5</v>
      </c>
      <c r="L11" s="20" t="s">
        <v>13</v>
      </c>
      <c r="M11" s="18" t="s">
        <v>18</v>
      </c>
      <c r="N11" s="104"/>
    </row>
    <row r="12" spans="2:14" ht="17.100000000000001" customHeight="1" x14ac:dyDescent="0.25">
      <c r="B12" s="119"/>
      <c r="C12" s="57" t="s">
        <v>68</v>
      </c>
      <c r="D12" s="115" t="s">
        <v>72</v>
      </c>
      <c r="E12" s="116">
        <v>2</v>
      </c>
      <c r="F12" s="19">
        <v>0.13200000000000001</v>
      </c>
      <c r="G12" s="19">
        <f t="shared" ref="G12:G16" si="1">F12*1.08</f>
        <v>0.14256000000000002</v>
      </c>
      <c r="H12" s="19">
        <v>0.2</v>
      </c>
      <c r="I12" s="14">
        <v>118</v>
      </c>
      <c r="J12" s="16" t="s">
        <v>5</v>
      </c>
      <c r="K12" s="16" t="s">
        <v>5</v>
      </c>
      <c r="L12" s="20" t="s">
        <v>33</v>
      </c>
      <c r="M12" s="18" t="s">
        <v>18</v>
      </c>
      <c r="N12" s="104"/>
    </row>
    <row r="13" spans="2:14" ht="17.100000000000001" customHeight="1" x14ac:dyDescent="0.25">
      <c r="B13" s="119"/>
      <c r="C13" s="58" t="s">
        <v>69</v>
      </c>
      <c r="D13" s="117" t="s">
        <v>73</v>
      </c>
      <c r="E13" s="116">
        <v>2</v>
      </c>
      <c r="F13" s="19">
        <v>0.12</v>
      </c>
      <c r="G13" s="19">
        <f t="shared" si="1"/>
        <v>0.12959999999999999</v>
      </c>
      <c r="H13" s="19">
        <v>0.2</v>
      </c>
      <c r="I13" s="14">
        <v>152</v>
      </c>
      <c r="J13" s="16" t="s">
        <v>5</v>
      </c>
      <c r="K13" s="16" t="s">
        <v>5</v>
      </c>
      <c r="L13" s="20" t="s">
        <v>33</v>
      </c>
      <c r="M13" s="18" t="s">
        <v>18</v>
      </c>
      <c r="N13" s="104"/>
    </row>
    <row r="14" spans="2:14" ht="17.100000000000001" customHeight="1" x14ac:dyDescent="0.25">
      <c r="B14" s="119"/>
      <c r="C14" s="58" t="s">
        <v>70</v>
      </c>
      <c r="D14" s="117" t="s">
        <v>74</v>
      </c>
      <c r="E14" s="116">
        <v>2</v>
      </c>
      <c r="F14" s="19">
        <v>0.13900000000000001</v>
      </c>
      <c r="G14" s="19">
        <f t="shared" si="1"/>
        <v>0.15012000000000003</v>
      </c>
      <c r="H14" s="19">
        <v>0.2</v>
      </c>
      <c r="I14" s="14">
        <v>107</v>
      </c>
      <c r="J14" s="16" t="s">
        <v>5</v>
      </c>
      <c r="K14" s="16" t="s">
        <v>5</v>
      </c>
      <c r="L14" s="20" t="s">
        <v>33</v>
      </c>
      <c r="M14" s="18" t="s">
        <v>18</v>
      </c>
      <c r="N14" s="104"/>
    </row>
    <row r="15" spans="2:14" ht="17.100000000000001" customHeight="1" x14ac:dyDescent="0.25">
      <c r="B15" s="119"/>
      <c r="C15" s="58" t="s">
        <v>66</v>
      </c>
      <c r="D15" s="66" t="s">
        <v>55</v>
      </c>
      <c r="E15" s="14">
        <v>1</v>
      </c>
      <c r="F15" s="19">
        <v>0.16700000000000001</v>
      </c>
      <c r="G15" s="19">
        <f t="shared" si="1"/>
        <v>0.18036000000000002</v>
      </c>
      <c r="H15" s="19">
        <v>0.2</v>
      </c>
      <c r="I15" s="14">
        <v>229</v>
      </c>
      <c r="J15" s="16" t="s">
        <v>5</v>
      </c>
      <c r="K15" s="16" t="s">
        <v>5</v>
      </c>
      <c r="L15" s="20" t="s">
        <v>33</v>
      </c>
      <c r="M15" s="18" t="s">
        <v>18</v>
      </c>
      <c r="N15" s="104"/>
    </row>
    <row r="16" spans="2:14" ht="17.100000000000001" customHeight="1" thickBot="1" x14ac:dyDescent="0.3">
      <c r="B16" s="120"/>
      <c r="C16" s="59" t="s">
        <v>67</v>
      </c>
      <c r="D16" s="67" t="s">
        <v>56</v>
      </c>
      <c r="E16" s="21">
        <v>1</v>
      </c>
      <c r="F16" s="22">
        <v>0.157</v>
      </c>
      <c r="G16" s="22">
        <f t="shared" si="1"/>
        <v>0.16956000000000002</v>
      </c>
      <c r="H16" s="22">
        <v>0.2</v>
      </c>
      <c r="I16" s="21">
        <v>52</v>
      </c>
      <c r="J16" s="23" t="s">
        <v>5</v>
      </c>
      <c r="K16" s="23" t="s">
        <v>5</v>
      </c>
      <c r="L16" s="24" t="s">
        <v>33</v>
      </c>
      <c r="M16" s="42" t="s">
        <v>18</v>
      </c>
      <c r="N16" s="104"/>
    </row>
    <row r="17" spans="2:14" ht="17.100000000000001" customHeight="1" thickBot="1" x14ac:dyDescent="0.3">
      <c r="C17" s="8"/>
      <c r="D17" s="2"/>
      <c r="E17" s="2"/>
      <c r="F17" s="2"/>
      <c r="G17" s="2"/>
      <c r="H17" s="2"/>
      <c r="I17" s="2"/>
      <c r="J17" s="3"/>
      <c r="K17" s="3"/>
      <c r="L17" s="3"/>
      <c r="M17" s="2"/>
    </row>
    <row r="18" spans="2:14" ht="21.95" customHeight="1" thickBot="1" x14ac:dyDescent="0.3">
      <c r="B18" s="26" t="s">
        <v>11</v>
      </c>
      <c r="C18" s="60" t="s">
        <v>2</v>
      </c>
      <c r="D18" s="30" t="s">
        <v>42</v>
      </c>
      <c r="E18" s="27">
        <v>1</v>
      </c>
      <c r="F18" s="27">
        <v>12</v>
      </c>
      <c r="G18" s="28">
        <f>F18*1.08</f>
        <v>12.96</v>
      </c>
      <c r="H18" s="28">
        <v>13</v>
      </c>
      <c r="I18" s="27">
        <v>25</v>
      </c>
      <c r="J18" s="29" t="s">
        <v>31</v>
      </c>
      <c r="K18" s="29" t="s">
        <v>32</v>
      </c>
      <c r="L18" s="29" t="s">
        <v>5</v>
      </c>
      <c r="M18" s="43" t="s">
        <v>19</v>
      </c>
    </row>
    <row r="19" spans="2:14" s="25" customFormat="1" ht="17.100000000000001" customHeight="1" thickBot="1" x14ac:dyDescent="0.3">
      <c r="B19" s="31"/>
      <c r="C19" s="61"/>
      <c r="D19" s="34"/>
      <c r="E19" s="31"/>
      <c r="F19" s="31"/>
      <c r="G19" s="32"/>
      <c r="H19" s="32"/>
      <c r="I19" s="31"/>
      <c r="J19" s="33"/>
      <c r="K19" s="33"/>
      <c r="L19" s="33"/>
      <c r="M19" s="31"/>
      <c r="N19" s="102"/>
    </row>
    <row r="20" spans="2:14" ht="17.100000000000001" customHeight="1" x14ac:dyDescent="0.25">
      <c r="B20" s="121" t="s">
        <v>12</v>
      </c>
      <c r="C20" s="62" t="s">
        <v>3</v>
      </c>
      <c r="D20" s="38" t="s">
        <v>41</v>
      </c>
      <c r="E20" s="35">
        <v>1</v>
      </c>
      <c r="F20" s="35">
        <v>12</v>
      </c>
      <c r="G20" s="36">
        <f>F20*1.08</f>
        <v>12.96</v>
      </c>
      <c r="H20" s="36">
        <v>13</v>
      </c>
      <c r="I20" s="35">
        <v>27</v>
      </c>
      <c r="J20" s="37" t="s">
        <v>13</v>
      </c>
      <c r="K20" s="37" t="s">
        <v>32</v>
      </c>
      <c r="L20" s="37" t="s">
        <v>5</v>
      </c>
      <c r="M20" s="44" t="s">
        <v>18</v>
      </c>
    </row>
    <row r="21" spans="2:14" ht="17.100000000000001" customHeight="1" thickBot="1" x14ac:dyDescent="0.3">
      <c r="B21" s="122"/>
      <c r="C21" s="63" t="s">
        <v>27</v>
      </c>
      <c r="D21" s="41" t="s">
        <v>75</v>
      </c>
      <c r="E21" s="39">
        <v>4</v>
      </c>
      <c r="F21" s="39">
        <f>1.5/3</f>
        <v>0.5</v>
      </c>
      <c r="G21" s="39">
        <f t="shared" ref="G21" si="2">F21*1.08</f>
        <v>0.54</v>
      </c>
      <c r="H21" s="39">
        <v>0.6</v>
      </c>
      <c r="I21" s="39">
        <f>47*9</f>
        <v>423</v>
      </c>
      <c r="J21" s="40" t="s">
        <v>76</v>
      </c>
      <c r="K21" s="40" t="s">
        <v>5</v>
      </c>
      <c r="L21" s="40" t="s">
        <v>32</v>
      </c>
      <c r="M21" s="45" t="s">
        <v>15</v>
      </c>
    </row>
    <row r="22" spans="2:14" ht="17.100000000000001" customHeight="1" thickBot="1" x14ac:dyDescent="0.3">
      <c r="B22" s="68"/>
      <c r="C22" s="64"/>
      <c r="D22" s="54"/>
      <c r="E22" s="52"/>
      <c r="F22" s="52"/>
      <c r="G22" s="52"/>
      <c r="H22" s="52"/>
      <c r="I22" s="52"/>
      <c r="J22" s="53"/>
      <c r="K22" s="53"/>
      <c r="L22" s="53"/>
      <c r="M22" s="52"/>
    </row>
    <row r="23" spans="2:14" ht="17.100000000000001" customHeight="1" x14ac:dyDescent="0.25">
      <c r="B23" s="123" t="s">
        <v>43</v>
      </c>
      <c r="C23" s="69" t="s">
        <v>1</v>
      </c>
      <c r="D23" s="70" t="s">
        <v>45</v>
      </c>
      <c r="E23" s="46">
        <v>2</v>
      </c>
      <c r="F23" s="113">
        <v>4.5</v>
      </c>
      <c r="G23" s="114">
        <f>F23*1.08</f>
        <v>4.8600000000000003</v>
      </c>
      <c r="H23" s="47">
        <v>6</v>
      </c>
      <c r="I23" s="47">
        <v>74</v>
      </c>
      <c r="J23" s="48" t="s">
        <v>13</v>
      </c>
      <c r="K23" s="48" t="s">
        <v>32</v>
      </c>
      <c r="L23" s="48" t="s">
        <v>5</v>
      </c>
      <c r="M23" s="71" t="s">
        <v>20</v>
      </c>
    </row>
    <row r="24" spans="2:14" ht="17.100000000000001" customHeight="1" thickBot="1" x14ac:dyDescent="0.3">
      <c r="B24" s="124"/>
      <c r="C24" s="65" t="s">
        <v>28</v>
      </c>
      <c r="D24" s="51" t="s">
        <v>24</v>
      </c>
      <c r="E24" s="49">
        <v>4</v>
      </c>
      <c r="F24" s="49">
        <f>1.5/3</f>
        <v>0.5</v>
      </c>
      <c r="G24" s="49">
        <f t="shared" ref="G24" si="3">F24*1.08</f>
        <v>0.54</v>
      </c>
      <c r="H24" s="49">
        <v>0.6</v>
      </c>
      <c r="I24" s="49">
        <f>47*9</f>
        <v>423</v>
      </c>
      <c r="J24" s="50" t="s">
        <v>76</v>
      </c>
      <c r="K24" s="50" t="s">
        <v>5</v>
      </c>
      <c r="L24" s="50" t="s">
        <v>32</v>
      </c>
      <c r="M24" s="72" t="s">
        <v>15</v>
      </c>
    </row>
    <row r="25" spans="2:14" ht="17.100000000000001" customHeight="1" thickBot="1" x14ac:dyDescent="0.3">
      <c r="B25" s="85"/>
      <c r="C25" s="86"/>
      <c r="D25" s="87"/>
      <c r="E25" s="88"/>
      <c r="F25" s="88"/>
      <c r="G25" s="88"/>
      <c r="H25" s="88"/>
      <c r="I25" s="88"/>
      <c r="J25" s="89"/>
      <c r="K25" s="89"/>
      <c r="L25" s="89"/>
      <c r="M25" s="88"/>
    </row>
    <row r="26" spans="2:14" ht="17.100000000000001" customHeight="1" x14ac:dyDescent="0.25">
      <c r="B26" s="127" t="s">
        <v>59</v>
      </c>
      <c r="C26" s="90" t="s">
        <v>51</v>
      </c>
      <c r="D26" s="91" t="s">
        <v>54</v>
      </c>
      <c r="E26" s="92">
        <v>2</v>
      </c>
      <c r="F26" s="105">
        <v>3.61</v>
      </c>
      <c r="G26" s="106">
        <f>F26*1.08</f>
        <v>3.8988</v>
      </c>
      <c r="H26" s="93">
        <v>4</v>
      </c>
      <c r="I26" s="93">
        <v>148</v>
      </c>
      <c r="J26" s="94" t="s">
        <v>13</v>
      </c>
      <c r="K26" s="94" t="s">
        <v>5</v>
      </c>
      <c r="L26" s="94" t="s">
        <v>5</v>
      </c>
      <c r="M26" s="95" t="s">
        <v>15</v>
      </c>
    </row>
    <row r="27" spans="2:14" ht="17.100000000000001" customHeight="1" thickBot="1" x14ac:dyDescent="0.3">
      <c r="B27" s="128"/>
      <c r="C27" s="96" t="s">
        <v>52</v>
      </c>
      <c r="D27" s="97" t="s">
        <v>53</v>
      </c>
      <c r="E27" s="98">
        <v>6</v>
      </c>
      <c r="F27" s="98">
        <v>7.1999999999999995E-2</v>
      </c>
      <c r="G27" s="99">
        <f t="shared" ref="G27" si="4">F27*1.08</f>
        <v>7.7759999999999996E-2</v>
      </c>
      <c r="H27" s="98">
        <v>0.12</v>
      </c>
      <c r="I27" s="98">
        <v>5270</v>
      </c>
      <c r="J27" s="100" t="s">
        <v>29</v>
      </c>
      <c r="K27" s="100" t="s">
        <v>5</v>
      </c>
      <c r="L27" s="100" t="s">
        <v>5</v>
      </c>
      <c r="M27" s="101" t="s">
        <v>15</v>
      </c>
    </row>
    <row r="28" spans="2:14" ht="17.100000000000001" customHeight="1" thickBot="1" x14ac:dyDescent="0.3">
      <c r="B28" s="68"/>
      <c r="C28" s="64"/>
      <c r="D28" s="54"/>
      <c r="E28" s="52"/>
      <c r="F28" s="52"/>
      <c r="G28" s="52"/>
      <c r="H28" s="52"/>
      <c r="I28" s="52"/>
      <c r="J28" s="53"/>
      <c r="K28" s="53"/>
      <c r="L28" s="53"/>
      <c r="M28" s="52"/>
    </row>
    <row r="29" spans="2:14" ht="17.100000000000001" customHeight="1" x14ac:dyDescent="0.25">
      <c r="B29" s="125" t="s">
        <v>44</v>
      </c>
      <c r="C29" s="73" t="s">
        <v>4</v>
      </c>
      <c r="D29" s="74" t="s">
        <v>4</v>
      </c>
      <c r="E29" s="74"/>
      <c r="F29" s="74">
        <v>11.85</v>
      </c>
      <c r="G29" s="74">
        <f>F29*1.08</f>
        <v>12.798</v>
      </c>
      <c r="H29" s="74">
        <v>13</v>
      </c>
      <c r="I29" s="75">
        <f>5.307*11.97</f>
        <v>63.52479000000001</v>
      </c>
      <c r="J29" s="76" t="s">
        <v>13</v>
      </c>
      <c r="K29" s="76" t="s">
        <v>32</v>
      </c>
      <c r="L29" s="77" t="s">
        <v>34</v>
      </c>
      <c r="M29" s="78" t="s">
        <v>21</v>
      </c>
    </row>
    <row r="30" spans="2:14" ht="17.100000000000001" customHeight="1" thickBot="1" x14ac:dyDescent="0.3">
      <c r="B30" s="126"/>
      <c r="C30" s="79" t="s">
        <v>46</v>
      </c>
      <c r="D30" s="80"/>
      <c r="E30" s="80"/>
      <c r="F30" s="80">
        <v>0.2</v>
      </c>
      <c r="G30" s="80"/>
      <c r="H30" s="80"/>
      <c r="I30" s="81"/>
      <c r="J30" s="82"/>
      <c r="K30" s="82"/>
      <c r="L30" s="83"/>
      <c r="M30" s="84"/>
    </row>
    <row r="31" spans="2:14" x14ac:dyDescent="0.25">
      <c r="J31" s="4"/>
      <c r="K31" s="4"/>
      <c r="L31" s="4"/>
    </row>
    <row r="32" spans="2:14" hidden="1" x14ac:dyDescent="0.25">
      <c r="C32" s="5" t="s">
        <v>7</v>
      </c>
      <c r="E32" s="1">
        <f>SUM(E7:E16)+E21+E24+E27</f>
        <v>29</v>
      </c>
    </row>
    <row r="33" spans="3:4" hidden="1" x14ac:dyDescent="0.25"/>
    <row r="34" spans="3:4" ht="18" x14ac:dyDescent="0.25">
      <c r="C34" s="6" t="s">
        <v>60</v>
      </c>
      <c r="D34" s="1"/>
    </row>
    <row r="35" spans="3:4" x14ac:dyDescent="0.25">
      <c r="C35" s="5"/>
    </row>
  </sheetData>
  <mergeCells count="5">
    <mergeCell ref="B3:B16"/>
    <mergeCell ref="B20:B21"/>
    <mergeCell ref="B23:B24"/>
    <mergeCell ref="B29:B30"/>
    <mergeCell ref="B26:B27"/>
  </mergeCells>
  <phoneticPr fontId="3" type="noConversion"/>
  <pageMargins left="0.75000000000000011" right="0.75000000000000011" top="1" bottom="1" header="0.5" footer="0.5"/>
  <pageSetup paperSize="8" scale="51" orientation="landscape" horizontalDpi="4294967292" verticalDpi="4294967292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Circuits</vt:lpstr>
    </vt:vector>
  </TitlesOfParts>
  <Company>CERN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Wollmann</dc:creator>
  <cp:lastModifiedBy>Markus Zerlauth</cp:lastModifiedBy>
  <cp:lastPrinted>2015-09-17T10:32:58Z</cp:lastPrinted>
  <dcterms:created xsi:type="dcterms:W3CDTF">2015-06-02T07:13:39Z</dcterms:created>
  <dcterms:modified xsi:type="dcterms:W3CDTF">2015-10-08T15:16:16Z</dcterms:modified>
</cp:coreProperties>
</file>