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ern.ch\dfs\Users\i\ikobzeva\Desktop\PSB-PS waste\"/>
    </mc:Choice>
  </mc:AlternateContent>
  <bookViews>
    <workbookView xWindow="0" yWindow="0" windowWidth="21600" windowHeight="9915"/>
  </bookViews>
  <sheets>
    <sheet name="Conventional Waste inventory" sheetId="4" r:id="rId1"/>
    <sheet name="Listes" sheetId="2" r:id="rId2"/>
  </sheets>
  <definedNames>
    <definedName name="_xlnm._FilterDatabase" localSheetId="0" hidden="1">'Conventional Waste inventory'!#REF!</definedName>
    <definedName name="_xlnm._FilterDatabase" localSheetId="1" hidden="1">Listes!#REF!</definedName>
    <definedName name="Activity">Listes!$D$2:$D$8</definedName>
    <definedName name="Activity_level">Listes!#REF!</definedName>
    <definedName name="Activity_material">Listes!$D$3:$D$8</definedName>
    <definedName name="Component">Listes!$B$2:$B$54</definedName>
    <definedName name="Dose_rate_range">Listes!#REF!</definedName>
    <definedName name="Duration">Listes!#REF!</definedName>
    <definedName name="Facility">Listes!$A$2:$A$37</definedName>
    <definedName name="Packaging">Listes!#REF!</definedName>
    <definedName name="Period">Listes!$E$2:$E$7</definedName>
    <definedName name="_xlnm.Print_Area" localSheetId="0">'Conventional Waste inventory'!$B$1:$Y$2</definedName>
    <definedName name="_xlnm.Print_Area" localSheetId="1">Listes!$A$1:$D$61</definedName>
    <definedName name="Stackability">Listes!#REF!</definedName>
    <definedName name="Storage_type">Listes!#REF!</definedName>
    <definedName name="Type_of_repair">Listes!#REF!</definedName>
    <definedName name="Waste_type">Listes!$C$2:$C$13</definedName>
  </definedNames>
  <calcPr calcId="152511"/>
</workbook>
</file>

<file path=xl/calcChain.xml><?xml version="1.0" encoding="utf-8"?>
<calcChain xmlns="http://schemas.openxmlformats.org/spreadsheetml/2006/main">
  <c r="B8" i="4" l="1"/>
  <c r="L4" i="4" l="1"/>
  <c r="R4" i="4" s="1"/>
  <c r="Q4" i="4"/>
  <c r="L5" i="4"/>
  <c r="R5" i="4" s="1"/>
  <c r="Q5" i="4"/>
  <c r="L6" i="4"/>
  <c r="R6" i="4" s="1"/>
  <c r="Q6" i="4"/>
  <c r="AE8" i="4" l="1"/>
  <c r="AM8" i="4"/>
  <c r="AI8" i="4"/>
  <c r="AG8" i="4"/>
  <c r="AK8" i="4"/>
  <c r="AF9" i="4"/>
  <c r="AF8" i="4"/>
  <c r="AE9" i="4"/>
  <c r="AG9" i="4"/>
  <c r="AI9" i="4"/>
  <c r="AK9" i="4"/>
  <c r="AM9" i="4"/>
  <c r="AD8" i="4"/>
  <c r="AL8" i="4"/>
  <c r="AJ8" i="4"/>
  <c r="AH8" i="4"/>
  <c r="AD9" i="4"/>
  <c r="AL9" i="4"/>
  <c r="AJ9" i="4"/>
  <c r="AH9" i="4"/>
  <c r="AB9" i="4" l="1"/>
  <c r="AB8" i="4"/>
</calcChain>
</file>

<file path=xl/sharedStrings.xml><?xml version="1.0" encoding="utf-8"?>
<sst xmlns="http://schemas.openxmlformats.org/spreadsheetml/2006/main" count="190" uniqueCount="180">
  <si>
    <t>Material type</t>
  </si>
  <si>
    <t>Remarks</t>
  </si>
  <si>
    <t>Total mass (kg)</t>
  </si>
  <si>
    <r>
      <t>Total volume (m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>)</t>
    </r>
  </si>
  <si>
    <t>Shielding</t>
  </si>
  <si>
    <t>Toxic</t>
  </si>
  <si>
    <t>LHCb</t>
  </si>
  <si>
    <t>Pipe</t>
  </si>
  <si>
    <t>Corrective maintenance</t>
  </si>
  <si>
    <t>Support</t>
  </si>
  <si>
    <t>Collar</t>
  </si>
  <si>
    <t>Cable</t>
  </si>
  <si>
    <t>Detector</t>
  </si>
  <si>
    <t>Refurbishment-Upgrade</t>
  </si>
  <si>
    <t>Preventive maintenance</t>
  </si>
  <si>
    <t>Dismantling</t>
  </si>
  <si>
    <t>Cabinet</t>
  </si>
  <si>
    <t>Pump</t>
  </si>
  <si>
    <t>ATLAS</t>
  </si>
  <si>
    <t>Front-End</t>
  </si>
  <si>
    <t>Insulator</t>
  </si>
  <si>
    <t>Ventilation unit</t>
  </si>
  <si>
    <t>Filter</t>
  </si>
  <si>
    <t>Valve</t>
  </si>
  <si>
    <t>Operation</t>
  </si>
  <si>
    <t>Hot cell</t>
  </si>
  <si>
    <t>Motor</t>
  </si>
  <si>
    <t>CMS</t>
  </si>
  <si>
    <t>CTF</t>
  </si>
  <si>
    <t>Calorimeter</t>
  </si>
  <si>
    <t>Coil</t>
  </si>
  <si>
    <t>Collimator</t>
  </si>
  <si>
    <t>Connector</t>
  </si>
  <si>
    <t>ALICE</t>
  </si>
  <si>
    <t>LINAC 1</t>
  </si>
  <si>
    <t>LINAC 2</t>
  </si>
  <si>
    <t>LINAC 3</t>
  </si>
  <si>
    <t>Rubble</t>
  </si>
  <si>
    <t>LPI</t>
  </si>
  <si>
    <t>Magnet</t>
  </si>
  <si>
    <t>SPS</t>
  </si>
  <si>
    <t>RF cavity</t>
  </si>
  <si>
    <t>Septum</t>
  </si>
  <si>
    <t>Vacuum chamber</t>
  </si>
  <si>
    <t>x</t>
  </si>
  <si>
    <t>PS Booster</t>
  </si>
  <si>
    <t>CNGS</t>
  </si>
  <si>
    <t>LINAC 4</t>
  </si>
  <si>
    <t>Component</t>
  </si>
  <si>
    <t>Description</t>
  </si>
  <si>
    <t>Isolde hall</t>
  </si>
  <si>
    <t>Liquid Organic (oils)</t>
  </si>
  <si>
    <t>Target</t>
  </si>
  <si>
    <t>HiRadMat</t>
  </si>
  <si>
    <t>East Expt. Area</t>
  </si>
  <si>
    <t>North Area tunnels</t>
  </si>
  <si>
    <t>North Halls</t>
  </si>
  <si>
    <t>Rad. laboratory</t>
  </si>
  <si>
    <t>Isolde target</t>
  </si>
  <si>
    <t>LEP</t>
  </si>
  <si>
    <t>PS main ring</t>
  </si>
  <si>
    <t>nTOF target</t>
  </si>
  <si>
    <t>nTOF</t>
  </si>
  <si>
    <t>LHC machine</t>
  </si>
  <si>
    <t>SC</t>
  </si>
  <si>
    <t>ISR</t>
  </si>
  <si>
    <t>Facility</t>
  </si>
  <si>
    <t>Yoke</t>
  </si>
  <si>
    <t>Isolde lab</t>
  </si>
  <si>
    <t>Resin</t>
  </si>
  <si>
    <t>Battery</t>
  </si>
  <si>
    <t>Gauge</t>
  </si>
  <si>
    <t>Hose</t>
  </si>
  <si>
    <t>Liquid Aqueous (tritiated water, chemicals)</t>
  </si>
  <si>
    <t>Transport equipment</t>
  </si>
  <si>
    <t>Switch</t>
  </si>
  <si>
    <t>WANF</t>
  </si>
  <si>
    <t>Block</t>
  </si>
  <si>
    <t>Dump</t>
  </si>
  <si>
    <t>Dust</t>
  </si>
  <si>
    <t>Tank</t>
  </si>
  <si>
    <t>Beam stopper</t>
  </si>
  <si>
    <t>Consumables (metallic joints, screws, springs)</t>
  </si>
  <si>
    <t>Cooling circuit</t>
  </si>
  <si>
    <t>Duct</t>
  </si>
  <si>
    <t>Earth, sand</t>
  </si>
  <si>
    <r>
      <t>Electronic and Electrical Equipment</t>
    </r>
    <r>
      <rPr>
        <sz val="11"/>
        <color theme="1"/>
        <rFont val="Calibri"/>
        <family val="2"/>
        <scheme val="minor"/>
      </rPr>
      <t xml:space="preserve"> (WEEE)</t>
    </r>
  </si>
  <si>
    <t>Glassware</t>
  </si>
  <si>
    <t>Kicker</t>
  </si>
  <si>
    <t>Light</t>
  </si>
  <si>
    <t>Mud</t>
  </si>
  <si>
    <t>Overalls (Tyvek), gloves, shoe covers, rags, plastic strips (Colson type), elastomer joints</t>
  </si>
  <si>
    <t>Power converter</t>
  </si>
  <si>
    <t>Shavings</t>
  </si>
  <si>
    <t>Source</t>
  </si>
  <si>
    <t>Flammable</t>
  </si>
  <si>
    <t>Photos, technical documentation</t>
  </si>
  <si>
    <t>2034 horizon</t>
  </si>
  <si>
    <t>AD hall</t>
  </si>
  <si>
    <t>AD ring</t>
  </si>
  <si>
    <t>AD target</t>
  </si>
  <si>
    <t>LEIR</t>
  </si>
  <si>
    <t>Site</t>
  </si>
  <si>
    <t>TOTAL</t>
  </si>
  <si>
    <t>Period</t>
  </si>
  <si>
    <t>Activity triggering the exit</t>
  </si>
  <si>
    <t>Op. / Maint. / Refurb.-Uprg. / Dism.</t>
  </si>
  <si>
    <t>Traceability</t>
  </si>
  <si>
    <t>Component origin</t>
  </si>
  <si>
    <t>Component type</t>
  </si>
  <si>
    <t>Length (cm)</t>
  </si>
  <si>
    <t>Width (cm)</t>
  </si>
  <si>
    <t>Height (cm)</t>
  </si>
  <si>
    <t>Date of input</t>
  </si>
  <si>
    <t>Component risks</t>
  </si>
  <si>
    <t>dd.mm.yyyy</t>
  </si>
  <si>
    <t>Select from list</t>
  </si>
  <si>
    <t>Subarea or room</t>
  </si>
  <si>
    <t>Position or process</t>
  </si>
  <si>
    <t>Nb. of components</t>
  </si>
  <si>
    <t>Material Safety Data Sheet</t>
  </si>
  <si>
    <t>Mass/ component (kg)</t>
  </si>
  <si>
    <r>
      <t>Volume/ component (m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>)</t>
    </r>
  </si>
  <si>
    <t>Activity characterisation (RP group)</t>
  </si>
  <si>
    <t>Total quantities</t>
  </si>
  <si>
    <t>Schedule of incoming waste</t>
  </si>
  <si>
    <t>Type of activity</t>
  </si>
  <si>
    <t>Activity triggering the exit of waste</t>
  </si>
  <si>
    <t>Single component dimensions</t>
  </si>
  <si>
    <t>At contact</t>
  </si>
  <si>
    <t>Contact person</t>
  </si>
  <si>
    <t>Owner</t>
  </si>
  <si>
    <t>ID</t>
  </si>
  <si>
    <t>Other (please specify in description)</t>
  </si>
  <si>
    <t>Other (please specify in subarea)</t>
  </si>
  <si>
    <t>First name Name</t>
  </si>
  <si>
    <t>Other</t>
  </si>
  <si>
    <t>[cm]</t>
  </si>
  <si>
    <t>LS3</t>
  </si>
  <si>
    <t>LS2</t>
  </si>
  <si>
    <t>Operation
X-mas shutdown
LS2, LS3, other</t>
  </si>
  <si>
    <t>Link to photos or EDMS document</t>
  </si>
  <si>
    <t>[kg]</t>
  </si>
  <si>
    <t>[m3]</t>
  </si>
  <si>
    <t>Link to MSDS</t>
  </si>
  <si>
    <t>Mass/year:</t>
  </si>
  <si>
    <t>Volume/year:</t>
  </si>
  <si>
    <t>Clearance / Very Low / Low &amp; Medium Level</t>
  </si>
  <si>
    <t>Metallic</t>
  </si>
  <si>
    <t>Cables</t>
  </si>
  <si>
    <t>Aqueous Liquids</t>
  </si>
  <si>
    <t>Non-aqueous Liquids</t>
  </si>
  <si>
    <t>Ventilation filters</t>
  </si>
  <si>
    <t>Inert</t>
  </si>
  <si>
    <t>Electronic/Electrical</t>
  </si>
  <si>
    <t>Light bulbs</t>
  </si>
  <si>
    <t>Ion exchange resins</t>
  </si>
  <si>
    <t>Sources</t>
  </si>
  <si>
    <t>Waste family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</si>
  <si>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</si>
  <si>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</si>
  <si>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</si>
  <si>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</si>
  <si>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</si>
  <si>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</si>
  <si>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</si>
  <si>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</si>
  <si>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</si>
  <si>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</si>
  <si>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Incinerable</t>
  </si>
  <si>
    <t>Op. / Maint.</t>
  </si>
  <si>
    <t>Refurb.-Upgr. / Dism.</t>
  </si>
  <si>
    <t>TS</t>
  </si>
  <si>
    <t>All TS and LS2</t>
  </si>
  <si>
    <t>PS complex</t>
  </si>
  <si>
    <t>Clearance (LI) level (%)</t>
  </si>
  <si>
    <t>Very low (TFA) level (%)</t>
  </si>
  <si>
    <t>Low and medium (FMA) level (%)</t>
  </si>
  <si>
    <t>Clearance after 30 years (%)</t>
  </si>
  <si>
    <t>DPT-GP-SECT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</si>
</sst>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2"/>
      <color rgb="FFFF0000"/>
      <name val="Book Antiqua"/>
      <family val="1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i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1F497D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rgb="FFFFC7CE"/>
      </patternFill>
    </fill>
    <fill>
      <patternFill patternType="solid">
        <fgColor rgb="FFC6EFCE"/>
      </patternFill>
    </fill>
  </fills>
  <borders count="5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slantDashDot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slantDashDot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rgb="FFD9D9D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theme="0" tint="-0.14999847407452621"/>
      </right>
      <top/>
      <bottom/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slantDashDot">
        <color auto="1"/>
      </right>
      <top style="thin">
        <color rgb="FFB2B2B2"/>
      </top>
      <bottom style="medium">
        <color indexed="64"/>
      </bottom>
      <diagonal/>
    </border>
    <border>
      <left style="slantDashDot">
        <color auto="1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auto="1"/>
      </bottom>
      <diagonal/>
    </border>
    <border>
      <left style="thin">
        <color auto="1"/>
      </left>
      <right/>
      <top style="thin">
        <color rgb="FFB2B2B2"/>
      </top>
      <bottom style="medium">
        <color auto="1"/>
      </bottom>
      <diagonal/>
    </border>
    <border>
      <left/>
      <right style="medium">
        <color indexed="64"/>
      </right>
      <top style="thin">
        <color rgb="FFB2B2B2"/>
      </top>
      <bottom style="medium">
        <color auto="1"/>
      </bottom>
      <diagonal/>
    </border>
    <border>
      <left style="thin">
        <color indexed="64"/>
      </left>
      <right style="slantDashDot">
        <color auto="1"/>
      </right>
      <top style="medium">
        <color indexed="64"/>
      </top>
      <bottom/>
      <diagonal/>
    </border>
    <border>
      <left/>
      <right style="slantDashDot">
        <color auto="1"/>
      </right>
      <top/>
      <bottom style="medium">
        <color indexed="64"/>
      </bottom>
      <diagonal/>
    </border>
    <border>
      <left style="thin">
        <color rgb="FFB2B2B2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rgb="FFD9D9D9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auto="1"/>
      </top>
      <bottom/>
      <diagonal/>
    </border>
    <border>
      <left style="thin">
        <color theme="0" tint="-0.14996795556505021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auto="1"/>
      </bottom>
      <diagonal/>
    </border>
    <border>
      <left style="thin">
        <color theme="0" tint="-0.14996795556505021"/>
      </left>
      <right style="thin">
        <color rgb="FFD9D9D9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</borders>
  <cellStyleXfs count="6">
    <xf numFmtId="0" fontId="0" fillId="0" borderId="0"/>
    <xf numFmtId="0" fontId="1" fillId="2" borderId="1" applyNumberFormat="0" applyFont="0" applyAlignment="0" applyProtection="0"/>
    <xf numFmtId="0" fontId="3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5" fillId="10" borderId="0" applyNumberFormat="0" applyBorder="0" applyAlignment="0" applyProtection="0"/>
    <xf numFmtId="9" fontId="1" fillId="0" borderId="0" applyFont="0" applyFill="0" applyBorder="0" applyAlignment="0" applyProtection="0"/>
  </cellStyleXfs>
  <cellXfs count="196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/>
    <xf numFmtId="0" fontId="0" fillId="0" borderId="10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0" fillId="0" borderId="0" xfId="0" applyAlignment="1">
      <alignment horizontal="center" vertical="center"/>
    </xf>
    <xf numFmtId="0" fontId="2" fillId="2" borderId="1" xfId="1" applyFont="1" applyAlignment="1">
      <alignment horizontal="center" vertical="center"/>
    </xf>
    <xf numFmtId="0" fontId="2" fillId="2" borderId="1" xfId="1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3" fillId="0" borderId="0" xfId="2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3" borderId="0" xfId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0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6" fillId="0" borderId="0" xfId="0" applyFont="1"/>
    <xf numFmtId="0" fontId="3" fillId="0" borderId="10" xfId="2" applyBorder="1" applyAlignment="1" applyProtection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18" xfId="0" applyBorder="1"/>
    <xf numFmtId="0" fontId="0" fillId="0" borderId="18" xfId="0" applyBorder="1" applyAlignment="1">
      <alignment vertical="center"/>
    </xf>
    <xf numFmtId="0" fontId="0" fillId="0" borderId="18" xfId="0" applyBorder="1" applyAlignment="1">
      <alignment horizontal="center" wrapText="1"/>
    </xf>
    <xf numFmtId="0" fontId="0" fillId="0" borderId="18" xfId="0" applyFill="1" applyBorder="1"/>
    <xf numFmtId="0" fontId="0" fillId="0" borderId="0" xfId="0" applyFont="1"/>
    <xf numFmtId="0" fontId="10" fillId="0" borderId="27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0" fillId="0" borderId="10" xfId="0" applyBorder="1" applyAlignment="1">
      <alignment horizontal="center"/>
    </xf>
    <xf numFmtId="0" fontId="2" fillId="5" borderId="0" xfId="1" applyFont="1" applyFill="1" applyBorder="1" applyAlignment="1" applyProtection="1">
      <alignment horizontal="center" vertical="center" wrapText="1"/>
    </xf>
    <xf numFmtId="0" fontId="2" fillId="5" borderId="8" xfId="1" applyFont="1" applyFill="1" applyBorder="1" applyAlignment="1" applyProtection="1">
      <alignment horizontal="center" vertical="center" wrapText="1"/>
    </xf>
    <xf numFmtId="0" fontId="2" fillId="0" borderId="7" xfId="1" applyFont="1" applyFill="1" applyBorder="1" applyAlignment="1" applyProtection="1">
      <alignment horizontal="center" vertical="center" wrapText="1"/>
    </xf>
    <xf numFmtId="0" fontId="2" fillId="6" borderId="7" xfId="1" applyFont="1" applyFill="1" applyBorder="1" applyAlignment="1" applyProtection="1">
      <alignment horizontal="center" vertical="center" wrapText="1"/>
    </xf>
    <xf numFmtId="2" fontId="2" fillId="0" borderId="4" xfId="1" applyNumberFormat="1" applyFont="1" applyFill="1" applyBorder="1" applyAlignment="1" applyProtection="1">
      <alignment horizontal="center" vertical="center" wrapText="1"/>
    </xf>
    <xf numFmtId="2" fontId="2" fillId="0" borderId="7" xfId="1" applyNumberFormat="1" applyFont="1" applyFill="1" applyBorder="1" applyAlignment="1" applyProtection="1">
      <alignment horizontal="center" vertical="center" wrapText="1"/>
    </xf>
    <xf numFmtId="0" fontId="2" fillId="6" borderId="6" xfId="1" applyFont="1" applyFill="1" applyBorder="1" applyAlignment="1" applyProtection="1">
      <alignment horizontal="center" vertical="center" wrapText="1"/>
    </xf>
    <xf numFmtId="0" fontId="2" fillId="0" borderId="1" xfId="1" applyFont="1" applyFill="1" applyAlignment="1">
      <alignment horizontal="center" vertical="center" wrapText="1"/>
    </xf>
    <xf numFmtId="1" fontId="0" fillId="0" borderId="23" xfId="0" applyNumberFormat="1" applyBorder="1" applyAlignment="1">
      <alignment horizontal="center" vertical="center"/>
    </xf>
    <xf numFmtId="0" fontId="2" fillId="4" borderId="7" xfId="1" applyFont="1" applyFill="1" applyBorder="1" applyAlignment="1" applyProtection="1">
      <alignment horizontal="center" vertical="center" wrapText="1"/>
    </xf>
    <xf numFmtId="0" fontId="2" fillId="3" borderId="18" xfId="1" applyFont="1" applyFill="1" applyBorder="1" applyAlignment="1" applyProtection="1">
      <alignment horizontal="center" vertical="center" wrapText="1"/>
    </xf>
    <xf numFmtId="0" fontId="2" fillId="3" borderId="12" xfId="1" applyFont="1" applyFill="1" applyBorder="1" applyAlignment="1" applyProtection="1">
      <alignment horizontal="center" vertical="center" wrapText="1"/>
    </xf>
    <xf numFmtId="0" fontId="2" fillId="5" borderId="11" xfId="1" applyFont="1" applyFill="1" applyBorder="1" applyAlignment="1" applyProtection="1">
      <alignment horizontal="center" vertical="center" wrapText="1"/>
    </xf>
    <xf numFmtId="0" fontId="2" fillId="5" borderId="10" xfId="1" applyFont="1" applyFill="1" applyBorder="1" applyAlignment="1" applyProtection="1">
      <alignment horizontal="center" vertical="center" wrapText="1"/>
    </xf>
    <xf numFmtId="0" fontId="2" fillId="4" borderId="6" xfId="1" applyFont="1" applyFill="1" applyBorder="1" applyAlignment="1" applyProtection="1">
      <alignment horizontal="center" vertical="center" wrapText="1"/>
    </xf>
    <xf numFmtId="0" fontId="2" fillId="5" borderId="9" xfId="1" applyFont="1" applyFill="1" applyBorder="1" applyAlignment="1" applyProtection="1">
      <alignment horizontal="center" vertical="center" wrapText="1"/>
    </xf>
    <xf numFmtId="0" fontId="8" fillId="7" borderId="0" xfId="1" applyFont="1" applyFill="1" applyBorder="1" applyAlignment="1" applyProtection="1">
      <alignment horizontal="center" vertical="center" wrapText="1"/>
    </xf>
    <xf numFmtId="0" fontId="2" fillId="7" borderId="0" xfId="1" applyFont="1" applyFill="1" applyBorder="1" applyAlignment="1" applyProtection="1">
      <alignment horizontal="center" vertical="center" wrapText="1"/>
    </xf>
    <xf numFmtId="0" fontId="2" fillId="7" borderId="11" xfId="1" applyFont="1" applyFill="1" applyBorder="1" applyAlignment="1" applyProtection="1">
      <alignment horizontal="center" vertical="center" wrapText="1"/>
    </xf>
    <xf numFmtId="0" fontId="8" fillId="7" borderId="10" xfId="1" applyFont="1" applyFill="1" applyBorder="1" applyAlignment="1" applyProtection="1">
      <alignment horizontal="center" vertical="center" wrapText="1"/>
    </xf>
    <xf numFmtId="17" fontId="2" fillId="7" borderId="19" xfId="1" applyNumberFormat="1" applyFont="1" applyFill="1" applyBorder="1" applyAlignment="1" applyProtection="1">
      <alignment horizontal="center" vertical="center" wrapText="1"/>
    </xf>
    <xf numFmtId="0" fontId="2" fillId="7" borderId="10" xfId="1" applyFont="1" applyFill="1" applyBorder="1" applyAlignment="1" applyProtection="1">
      <alignment horizontal="center" vertical="center" wrapText="1"/>
    </xf>
    <xf numFmtId="0" fontId="2" fillId="4" borderId="38" xfId="1" applyFont="1" applyFill="1" applyBorder="1" applyAlignment="1" applyProtection="1">
      <alignment horizontal="center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3" fillId="4" borderId="33" xfId="1" applyFont="1" applyFill="1" applyBorder="1" applyAlignment="1" applyProtection="1">
      <alignment vertical="center"/>
    </xf>
    <xf numFmtId="1" fontId="0" fillId="0" borderId="27" xfId="0" applyNumberFormat="1" applyBorder="1" applyAlignment="1">
      <alignment horizontal="center" vertical="center"/>
    </xf>
    <xf numFmtId="0" fontId="0" fillId="0" borderId="10" xfId="0" applyFill="1" applyBorder="1"/>
    <xf numFmtId="0" fontId="0" fillId="0" borderId="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2" fillId="0" borderId="10" xfId="1" applyFont="1" applyFill="1" applyBorder="1" applyAlignment="1" applyProtection="1">
      <alignment horizontal="center" vertical="center" wrapText="1"/>
    </xf>
    <xf numFmtId="0" fontId="2" fillId="0" borderId="11" xfId="1" applyFont="1" applyFill="1" applyBorder="1" applyAlignment="1" applyProtection="1">
      <alignment horizontal="center" vertical="center" wrapText="1"/>
    </xf>
    <xf numFmtId="0" fontId="2" fillId="2" borderId="40" xfId="1" applyFont="1" applyBorder="1" applyAlignment="1" applyProtection="1">
      <alignment horizontal="center" vertical="center" wrapText="1"/>
    </xf>
    <xf numFmtId="0" fontId="2" fillId="2" borderId="20" xfId="1" applyFont="1" applyBorder="1" applyAlignment="1" applyProtection="1">
      <alignment horizontal="center" vertical="center" wrapText="1"/>
    </xf>
    <xf numFmtId="0" fontId="8" fillId="7" borderId="20" xfId="1" applyFont="1" applyFill="1" applyBorder="1" applyAlignment="1" applyProtection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2" fillId="5" borderId="30" xfId="1" applyFont="1" applyFill="1" applyBorder="1" applyAlignment="1" applyProtection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8" fillId="7" borderId="17" xfId="1" applyFont="1" applyFill="1" applyBorder="1" applyAlignment="1" applyProtection="1">
      <alignment horizontal="center" vertical="center" wrapText="1"/>
    </xf>
    <xf numFmtId="0" fontId="8" fillId="7" borderId="2" xfId="1" applyFont="1" applyFill="1" applyBorder="1" applyAlignment="1" applyProtection="1">
      <alignment horizontal="center" vertical="center" wrapText="1"/>
    </xf>
    <xf numFmtId="0" fontId="8" fillId="7" borderId="2" xfId="1" applyNumberFormat="1" applyFont="1" applyFill="1" applyBorder="1" applyAlignment="1" applyProtection="1">
      <alignment horizontal="center" vertical="center" wrapText="1"/>
    </xf>
    <xf numFmtId="0" fontId="8" fillId="7" borderId="12" xfId="1" applyFont="1" applyFill="1" applyBorder="1" applyAlignment="1" applyProtection="1">
      <alignment horizontal="center" vertical="center" wrapText="1"/>
    </xf>
    <xf numFmtId="0" fontId="8" fillId="7" borderId="39" xfId="1" applyFont="1" applyFill="1" applyBorder="1" applyAlignment="1" applyProtection="1">
      <alignment horizontal="center" vertical="center" wrapText="1"/>
    </xf>
    <xf numFmtId="0" fontId="2" fillId="2" borderId="43" xfId="1" applyFont="1" applyBorder="1" applyAlignment="1" applyProtection="1">
      <alignment horizontal="center" vertical="center" wrapText="1"/>
    </xf>
    <xf numFmtId="1" fontId="0" fillId="0" borderId="44" xfId="0" applyNumberForma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 wrapText="1"/>
    </xf>
    <xf numFmtId="2" fontId="2" fillId="0" borderId="13" xfId="1" applyNumberFormat="1" applyFont="1" applyFill="1" applyBorder="1" applyAlignment="1" applyProtection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/>
    </xf>
    <xf numFmtId="0" fontId="11" fillId="8" borderId="41" xfId="0" applyFont="1" applyFill="1" applyBorder="1" applyAlignment="1">
      <alignment horizontal="left" vertical="center"/>
    </xf>
    <xf numFmtId="1" fontId="9" fillId="8" borderId="29" xfId="0" applyNumberFormat="1" applyFont="1" applyFill="1" applyBorder="1" applyAlignment="1">
      <alignment horizontal="center" vertical="center"/>
    </xf>
    <xf numFmtId="1" fontId="9" fillId="8" borderId="27" xfId="0" applyNumberFormat="1" applyFont="1" applyFill="1" applyBorder="1" applyAlignment="1">
      <alignment horizontal="center" vertical="center"/>
    </xf>
    <xf numFmtId="1" fontId="9" fillId="8" borderId="42" xfId="0" applyNumberFormat="1" applyFont="1" applyFill="1" applyBorder="1" applyAlignment="1">
      <alignment horizontal="center" vertical="center"/>
    </xf>
    <xf numFmtId="1" fontId="9" fillId="8" borderId="24" xfId="0" applyNumberFormat="1" applyFont="1" applyFill="1" applyBorder="1" applyAlignment="1">
      <alignment horizontal="center" vertical="center"/>
    </xf>
    <xf numFmtId="164" fontId="10" fillId="7" borderId="26" xfId="0" applyNumberFormat="1" applyFont="1" applyFill="1" applyBorder="1" applyAlignment="1">
      <alignment horizontal="center" vertical="center"/>
    </xf>
    <xf numFmtId="0" fontId="0" fillId="7" borderId="25" xfId="0" applyFill="1" applyBorder="1"/>
    <xf numFmtId="0" fontId="0" fillId="7" borderId="26" xfId="0" applyFill="1" applyBorder="1"/>
    <xf numFmtId="0" fontId="0" fillId="7" borderId="45" xfId="0" applyFill="1" applyBorder="1"/>
    <xf numFmtId="1" fontId="9" fillId="8" borderId="46" xfId="0" applyNumberFormat="1" applyFont="1" applyFill="1" applyBorder="1" applyAlignment="1">
      <alignment horizontal="center" vertical="center"/>
    </xf>
    <xf numFmtId="1" fontId="9" fillId="8" borderId="47" xfId="0" applyNumberFormat="1" applyFont="1" applyFill="1" applyBorder="1" applyAlignment="1">
      <alignment horizontal="center" vertical="center"/>
    </xf>
    <xf numFmtId="0" fontId="3" fillId="5" borderId="9" xfId="2" applyFill="1" applyBorder="1" applyAlignment="1" applyProtection="1">
      <alignment horizontal="center" vertical="center" wrapText="1"/>
    </xf>
    <xf numFmtId="0" fontId="7" fillId="7" borderId="9" xfId="0" applyFont="1" applyFill="1" applyBorder="1" applyAlignment="1">
      <alignment horizontal="center" vertical="center" wrapText="1"/>
    </xf>
    <xf numFmtId="1" fontId="10" fillId="7" borderId="48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0" fillId="0" borderId="10" xfId="0" applyFont="1" applyFill="1" applyBorder="1" applyAlignment="1" applyProtection="1">
      <alignment horizontal="left" vertical="center" wrapText="1"/>
      <protection locked="0"/>
    </xf>
    <xf numFmtId="1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165" fontId="0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 applyAlignment="1" applyProtection="1">
      <alignment vertical="center" wrapText="1"/>
      <protection locked="0"/>
    </xf>
    <xf numFmtId="0" fontId="0" fillId="0" borderId="19" xfId="0" applyFont="1" applyFill="1" applyBorder="1" applyAlignment="1" applyProtection="1">
      <alignment horizontal="center" vertical="center" wrapText="1"/>
      <protection locked="0"/>
    </xf>
    <xf numFmtId="0" fontId="0" fillId="0" borderId="18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2" fontId="2" fillId="0" borderId="6" xfId="1" applyNumberFormat="1" applyFont="1" applyFill="1" applyBorder="1" applyAlignment="1" applyProtection="1">
      <alignment horizontal="center" vertical="center" wrapText="1"/>
    </xf>
    <xf numFmtId="0" fontId="0" fillId="0" borderId="31" xfId="0" applyFont="1" applyFill="1" applyBorder="1" applyAlignment="1" applyProtection="1">
      <alignment vertical="center" wrapText="1"/>
      <protection locked="0"/>
    </xf>
    <xf numFmtId="0" fontId="6" fillId="0" borderId="9" xfId="4" applyFont="1" applyFill="1" applyBorder="1" applyAlignment="1" applyProtection="1">
      <alignment horizontal="center" vertical="center" wrapText="1"/>
      <protection locked="0"/>
    </xf>
    <xf numFmtId="0" fontId="6" fillId="0" borderId="49" xfId="4" applyFont="1" applyFill="1" applyBorder="1" applyAlignment="1" applyProtection="1">
      <alignment vertical="center" wrapText="1"/>
      <protection locked="0"/>
    </xf>
    <xf numFmtId="0" fontId="8" fillId="7" borderId="18" xfId="1" applyFont="1" applyFill="1" applyBorder="1" applyAlignment="1" applyProtection="1">
      <alignment horizontal="center" vertical="center" wrapText="1"/>
    </xf>
    <xf numFmtId="0" fontId="0" fillId="7" borderId="27" xfId="0" applyFill="1" applyBorder="1"/>
    <xf numFmtId="0" fontId="2" fillId="3" borderId="2" xfId="1" applyFont="1" applyFill="1" applyBorder="1" applyAlignment="1" applyProtection="1">
      <alignment horizontal="center" vertical="center" wrapText="1"/>
    </xf>
    <xf numFmtId="9" fontId="7" fillId="7" borderId="3" xfId="5" applyFont="1" applyFill="1" applyBorder="1" applyAlignment="1">
      <alignment horizontal="center" vertical="center" wrapText="1"/>
    </xf>
    <xf numFmtId="9" fontId="7" fillId="7" borderId="5" xfId="5" applyFont="1" applyFill="1" applyBorder="1" applyAlignment="1">
      <alignment horizontal="center" vertical="center" wrapText="1"/>
    </xf>
    <xf numFmtId="9" fontId="7" fillId="7" borderId="6" xfId="5" applyFont="1" applyFill="1" applyBorder="1" applyAlignment="1">
      <alignment horizontal="center" vertical="center" wrapText="1"/>
    </xf>
    <xf numFmtId="9" fontId="7" fillId="7" borderId="0" xfId="5" applyFont="1" applyFill="1" applyBorder="1" applyAlignment="1">
      <alignment horizontal="center" vertical="center" wrapText="1"/>
    </xf>
    <xf numFmtId="9" fontId="0" fillId="0" borderId="18" xfId="5" applyFont="1" applyFill="1" applyBorder="1" applyAlignment="1" applyProtection="1">
      <alignment vertical="center" wrapText="1"/>
      <protection locked="0"/>
    </xf>
    <xf numFmtId="9" fontId="0" fillId="0" borderId="14" xfId="5" applyFont="1" applyFill="1" applyBorder="1" applyAlignment="1" applyProtection="1">
      <alignment vertical="center" wrapText="1"/>
      <protection locked="0"/>
    </xf>
    <xf numFmtId="9" fontId="0" fillId="0" borderId="10" xfId="5" applyFont="1" applyFill="1" applyBorder="1" applyAlignment="1" applyProtection="1">
      <alignment vertical="center" wrapText="1"/>
      <protection locked="0"/>
    </xf>
    <xf numFmtId="9" fontId="0" fillId="0" borderId="0" xfId="5" applyFont="1" applyFill="1" applyBorder="1" applyAlignment="1" applyProtection="1">
      <alignment vertical="center" wrapText="1"/>
      <protection locked="0"/>
    </xf>
    <xf numFmtId="0" fontId="8" fillId="7" borderId="30" xfId="0" applyFont="1" applyFill="1" applyBorder="1" applyAlignment="1">
      <alignment horizontal="center" vertical="center" wrapText="1"/>
    </xf>
    <xf numFmtId="0" fontId="6" fillId="0" borderId="30" xfId="3" applyFont="1" applyFill="1" applyBorder="1" applyAlignment="1" applyProtection="1">
      <alignment horizontal="center" vertical="center" wrapText="1"/>
      <protection locked="0"/>
    </xf>
    <xf numFmtId="0" fontId="13" fillId="7" borderId="8" xfId="1" applyFont="1" applyFill="1" applyBorder="1" applyAlignment="1" applyProtection="1">
      <alignment horizontal="center" vertical="center" wrapText="1"/>
    </xf>
    <xf numFmtId="0" fontId="6" fillId="0" borderId="8" xfId="3" applyFont="1" applyFill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vertical="center"/>
    </xf>
    <xf numFmtId="0" fontId="16" fillId="0" borderId="27" xfId="0" applyFont="1" applyFill="1" applyBorder="1" applyAlignment="1">
      <alignment vertical="center"/>
    </xf>
    <xf numFmtId="0" fontId="16" fillId="0" borderId="15" xfId="0" applyFont="1" applyFill="1" applyBorder="1" applyAlignment="1">
      <alignment vertical="center"/>
    </xf>
    <xf numFmtId="0" fontId="16" fillId="0" borderId="26" xfId="0" applyFont="1" applyFill="1" applyBorder="1" applyAlignment="1">
      <alignment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0" fontId="16" fillId="0" borderId="26" xfId="0" applyFont="1" applyBorder="1" applyAlignment="1">
      <alignment vertical="center"/>
    </xf>
    <xf numFmtId="0" fontId="17" fillId="0" borderId="27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6" fillId="0" borderId="25" xfId="0" applyFont="1" applyBorder="1" applyAlignment="1">
      <alignment vertical="center"/>
    </xf>
    <xf numFmtId="1" fontId="16" fillId="0" borderId="48" xfId="0" applyNumberFormat="1" applyFont="1" applyBorder="1" applyAlignment="1">
      <alignment horizontal="center" vertical="center"/>
    </xf>
    <xf numFmtId="14" fontId="16" fillId="0" borderId="41" xfId="0" applyNumberFormat="1" applyFont="1" applyFill="1" applyBorder="1" applyAlignment="1">
      <alignment horizontal="left" vertical="center" wrapText="1"/>
    </xf>
    <xf numFmtId="164" fontId="16" fillId="0" borderId="26" xfId="0" applyNumberFormat="1" applyFont="1" applyBorder="1" applyAlignment="1">
      <alignment horizontal="center" vertical="center"/>
    </xf>
    <xf numFmtId="0" fontId="18" fillId="0" borderId="3" xfId="1" applyFont="1" applyFill="1" applyBorder="1" applyAlignment="1" applyProtection="1">
      <alignment horizontal="center" vertical="center" wrapText="1"/>
    </xf>
    <xf numFmtId="0" fontId="8" fillId="0" borderId="28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26" xfId="1" applyFont="1" applyFill="1" applyBorder="1" applyAlignment="1" applyProtection="1">
      <alignment horizontal="center" vertical="center" wrapText="1"/>
      <protection locked="0"/>
    </xf>
    <xf numFmtId="0" fontId="8" fillId="0" borderId="18" xfId="1" applyFont="1" applyFill="1" applyBorder="1" applyAlignment="1" applyProtection="1">
      <alignment vertical="center" wrapText="1"/>
      <protection locked="0"/>
    </xf>
    <xf numFmtId="0" fontId="8" fillId="0" borderId="0" xfId="1" applyFont="1" applyFill="1" applyBorder="1" applyAlignment="1" applyProtection="1">
      <alignment vertical="center" wrapText="1"/>
      <protection locked="0"/>
    </xf>
    <xf numFmtId="0" fontId="8" fillId="0" borderId="10" xfId="1" applyFont="1" applyFill="1" applyBorder="1" applyAlignment="1" applyProtection="1">
      <alignment vertical="center" wrapText="1"/>
      <protection locked="0"/>
    </xf>
    <xf numFmtId="0" fontId="8" fillId="0" borderId="18" xfId="1" applyFont="1" applyFill="1" applyBorder="1" applyAlignment="1" applyProtection="1">
      <alignment horizontal="center" vertical="center" wrapText="1"/>
    </xf>
    <xf numFmtId="0" fontId="8" fillId="0" borderId="0" xfId="1" applyFont="1" applyFill="1" applyBorder="1" applyAlignment="1" applyProtection="1">
      <alignment horizontal="center" vertical="center" wrapText="1"/>
    </xf>
    <xf numFmtId="0" fontId="8" fillId="0" borderId="26" xfId="1" applyFont="1" applyFill="1" applyBorder="1" applyAlignment="1" applyProtection="1">
      <alignment horizontal="center" vertical="center" wrapText="1"/>
    </xf>
    <xf numFmtId="165" fontId="8" fillId="0" borderId="11" xfId="1" applyNumberFormat="1" applyFont="1" applyFill="1" applyBorder="1" applyAlignment="1" applyProtection="1">
      <alignment horizontal="center" vertical="center" wrapText="1"/>
    </xf>
    <xf numFmtId="1" fontId="8" fillId="0" borderId="8" xfId="1" applyNumberFormat="1" applyFont="1" applyFill="1" applyBorder="1" applyAlignment="1" applyProtection="1">
      <alignment horizontal="center" vertical="center" wrapText="1"/>
      <protection locked="0"/>
    </xf>
    <xf numFmtId="1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1" fontId="8" fillId="0" borderId="26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41" xfId="1" applyFont="1" applyFill="1" applyBorder="1" applyAlignment="1" applyProtection="1">
      <alignment horizontal="center" vertical="center" wrapText="1"/>
    </xf>
    <xf numFmtId="164" fontId="19" fillId="0" borderId="18" xfId="1" applyNumberFormat="1" applyFont="1" applyFill="1" applyBorder="1" applyAlignment="1" applyProtection="1">
      <alignment horizontal="center" vertical="center" wrapText="1"/>
      <protection locked="0"/>
    </xf>
    <xf numFmtId="164" fontId="19" fillId="0" borderId="11" xfId="1" applyNumberFormat="1" applyFont="1" applyFill="1" applyBorder="1" applyAlignment="1" applyProtection="1">
      <alignment horizontal="center" vertical="center" wrapText="1"/>
      <protection locked="0"/>
    </xf>
    <xf numFmtId="164" fontId="17" fillId="0" borderId="20" xfId="1" applyNumberFormat="1" applyFont="1" applyFill="1" applyBorder="1" applyAlignment="1" applyProtection="1">
      <alignment horizontal="center" vertical="center" wrapText="1"/>
      <protection locked="0"/>
    </xf>
    <xf numFmtId="164" fontId="17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17" fillId="0" borderId="10" xfId="1" applyNumberFormat="1" applyFont="1" applyFill="1" applyBorder="1" applyAlignment="1" applyProtection="1">
      <alignment vertical="center" wrapText="1"/>
      <protection locked="0"/>
    </xf>
    <xf numFmtId="9" fontId="7" fillId="0" borderId="18" xfId="5" applyFont="1" applyFill="1" applyBorder="1" applyAlignment="1" applyProtection="1">
      <alignment vertical="center" wrapText="1"/>
      <protection locked="0"/>
    </xf>
    <xf numFmtId="9" fontId="7" fillId="0" borderId="0" xfId="5" applyFont="1" applyFill="1" applyBorder="1" applyAlignment="1" applyProtection="1">
      <alignment vertical="center" wrapText="1"/>
      <protection locked="0"/>
    </xf>
    <xf numFmtId="9" fontId="7" fillId="0" borderId="10" xfId="5" applyFont="1" applyFill="1" applyBorder="1" applyAlignment="1" applyProtection="1">
      <alignment vertical="center" wrapText="1"/>
      <protection locked="0"/>
    </xf>
    <xf numFmtId="9" fontId="17" fillId="0" borderId="0" xfId="5" applyFont="1" applyFill="1" applyBorder="1" applyAlignment="1" applyProtection="1">
      <alignment vertical="center" wrapText="1"/>
      <protection locked="0"/>
    </xf>
    <xf numFmtId="14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41" xfId="0" applyFont="1" applyFill="1" applyBorder="1" applyAlignment="1" applyProtection="1">
      <alignment horizontal="center" vertical="center" wrapText="1"/>
      <protection locked="0"/>
    </xf>
    <xf numFmtId="17" fontId="2" fillId="0" borderId="50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Fill="1" applyBorder="1" applyAlignment="1" applyProtection="1">
      <alignment horizontal="center" vertical="center" wrapText="1"/>
      <protection locked="0"/>
    </xf>
    <xf numFmtId="0" fontId="2" fillId="0" borderId="27" xfId="1" applyFont="1" applyFill="1" applyBorder="1" applyAlignment="1" applyProtection="1">
      <alignment horizontal="center" vertical="center" wrapText="1"/>
      <protection locked="0"/>
    </xf>
    <xf numFmtId="0" fontId="2" fillId="0" borderId="24" xfId="1" applyFont="1" applyFill="1" applyBorder="1" applyAlignment="1" applyProtection="1">
      <alignment horizontal="center" vertical="center" wrapText="1"/>
      <protection locked="0"/>
    </xf>
    <xf numFmtId="0" fontId="20" fillId="0" borderId="23" xfId="1" applyFont="1" applyFill="1" applyBorder="1" applyAlignment="1" applyProtection="1">
      <alignment horizontal="center" vertical="center" wrapText="1"/>
      <protection locked="0"/>
    </xf>
    <xf numFmtId="0" fontId="2" fillId="0" borderId="20" xfId="1" applyFont="1" applyFill="1" applyBorder="1" applyAlignment="1" applyProtection="1">
      <alignment horizontal="center" vertical="center" wrapText="1"/>
      <protection locked="0"/>
    </xf>
    <xf numFmtId="0" fontId="3" fillId="4" borderId="34" xfId="1" applyFont="1" applyFill="1" applyBorder="1" applyAlignment="1" applyProtection="1">
      <alignment horizontal="center" vertical="center"/>
    </xf>
    <xf numFmtId="0" fontId="3" fillId="4" borderId="32" xfId="1" applyFont="1" applyFill="1" applyBorder="1" applyAlignment="1" applyProtection="1">
      <alignment horizontal="center" vertical="center"/>
    </xf>
    <xf numFmtId="0" fontId="3" fillId="4" borderId="37" xfId="1" applyFont="1" applyFill="1" applyBorder="1" applyAlignment="1" applyProtection="1">
      <alignment horizontal="center" vertical="center"/>
    </xf>
    <xf numFmtId="0" fontId="3" fillId="2" borderId="18" xfId="1" applyFont="1" applyBorder="1" applyAlignment="1" applyProtection="1">
      <alignment horizontal="center" vertical="center"/>
    </xf>
    <xf numFmtId="0" fontId="3" fillId="2" borderId="0" xfId="1" applyFont="1" applyBorder="1" applyAlignment="1" applyProtection="1">
      <alignment horizontal="center" vertical="center"/>
    </xf>
    <xf numFmtId="0" fontId="3" fillId="2" borderId="10" xfId="1" applyFont="1" applyBorder="1" applyAlignment="1" applyProtection="1">
      <alignment horizontal="center" vertical="center"/>
    </xf>
    <xf numFmtId="0" fontId="3" fillId="2" borderId="35" xfId="1" applyFont="1" applyBorder="1" applyAlignment="1" applyProtection="1">
      <alignment horizontal="center" vertical="center"/>
    </xf>
    <xf numFmtId="0" fontId="3" fillId="2" borderId="32" xfId="1" applyFont="1" applyBorder="1" applyAlignment="1" applyProtection="1">
      <alignment horizontal="center" vertical="center"/>
    </xf>
    <xf numFmtId="0" fontId="3" fillId="2" borderId="37" xfId="1" applyFont="1" applyBorder="1" applyAlignment="1" applyProtection="1">
      <alignment horizontal="center" vertical="center"/>
    </xf>
    <xf numFmtId="0" fontId="3" fillId="2" borderId="36" xfId="1" applyFont="1" applyBorder="1" applyAlignment="1" applyProtection="1">
      <alignment horizontal="center" vertical="center"/>
    </xf>
    <xf numFmtId="0" fontId="3" fillId="5" borderId="16" xfId="2" applyFill="1" applyBorder="1" applyAlignment="1" applyProtection="1">
      <alignment horizontal="center" vertical="center" wrapText="1"/>
    </xf>
    <xf numFmtId="0" fontId="3" fillId="5" borderId="2" xfId="2" applyFill="1" applyBorder="1" applyAlignment="1" applyProtection="1">
      <alignment horizontal="center" vertical="center" wrapText="1"/>
    </xf>
    <xf numFmtId="0" fontId="3" fillId="5" borderId="12" xfId="2" applyFill="1" applyBorder="1" applyAlignment="1" applyProtection="1">
      <alignment horizontal="center" vertical="center" wrapText="1"/>
    </xf>
    <xf numFmtId="0" fontId="12" fillId="3" borderId="18" xfId="2" applyFont="1" applyFill="1" applyBorder="1" applyAlignment="1" applyProtection="1">
      <alignment horizontal="center" vertical="center" wrapText="1"/>
    </xf>
    <xf numFmtId="0" fontId="12" fillId="3" borderId="0" xfId="2" applyFont="1" applyFill="1" applyBorder="1" applyAlignment="1" applyProtection="1">
      <alignment horizontal="center" vertical="center" wrapText="1"/>
    </xf>
    <xf numFmtId="0" fontId="12" fillId="3" borderId="10" xfId="2" applyFont="1" applyFill="1" applyBorder="1" applyAlignment="1" applyProtection="1">
      <alignment horizontal="center" vertical="center" wrapText="1"/>
    </xf>
  </cellXfs>
  <cellStyles count="6">
    <cellStyle name="Bad" xfId="3" builtinId="27"/>
    <cellStyle name="Explanatory Text" xfId="2" builtinId="53"/>
    <cellStyle name="Good" xfId="4" builtinId="26"/>
    <cellStyle name="Normal" xfId="0" builtinId="0"/>
    <cellStyle name="Note" xfId="1" builtinId="10"/>
    <cellStyle name="Percent" xfId="5" builtinId="5"/>
  </cellStyles>
  <dxfs count="9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/>
        <bottom/>
        <vertical/>
        <horizontal/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auto="1"/>
        </top>
        <bottom style="medium">
          <color auto="1"/>
        </bottom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medium">
          <color auto="1"/>
        </top>
        <bottom style="medium">
          <color auto="1"/>
        </bottom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medium">
          <color auto="1"/>
        </top>
        <bottom style="medium">
          <color auto="1"/>
        </bottom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theme="0" tint="-0.1499679555650502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 style="medium">
          <color auto="1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auto="1"/>
        </top>
        <bottom style="medium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</dxf>
    <dxf>
      <numFmt numFmtId="165" formatCode="0.000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fill>
        <patternFill patternType="none">
          <fgColor indexed="64"/>
          <bgColor auto="1"/>
        </patternFill>
      </fill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auto="1"/>
        </top>
        <bottom style="medium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outline="0">
        <left style="slantDashDot">
          <color auto="1"/>
        </lef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slantDashDot">
          <color auto="1"/>
        </right>
        <top style="medium">
          <color indexed="64"/>
        </top>
        <bottom style="medium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slantDashDot">
          <color auto="1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0" hidden="0"/>
    </dxf>
    <dxf>
      <border>
        <top style="medium">
          <color indexed="64"/>
        </top>
      </border>
    </dxf>
    <dxf>
      <font>
        <b/>
      </font>
      <alignment vertical="center" textRotation="0" indent="0" justifyLastLine="0" shrinkToFit="0" readingOrder="0"/>
      <border diagonalUp="0" diagonalDown="0">
        <left style="slantDashDot">
          <color auto="1"/>
        </left>
        <right style="slantDashDot">
          <color auto="1"/>
        </right>
        <top/>
        <bottom/>
        <vertical style="slantDashDot">
          <color auto="1"/>
        </vertical>
        <horizontal/>
      </border>
    </dxf>
    <dxf>
      <protection locked="1" hidden="0"/>
    </dxf>
    <dxf>
      <border>
        <bottom/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font>
        <color theme="6" tint="-0.24994659260841701"/>
      </font>
    </dxf>
    <dxf>
      <font>
        <color theme="6" tint="-0.24994659260841701"/>
      </font>
    </dxf>
    <dxf>
      <font>
        <color theme="5"/>
      </font>
    </dxf>
    <dxf>
      <font>
        <color theme="9"/>
      </font>
    </dxf>
    <dxf>
      <font>
        <color theme="6" tint="-0.24994659260841701"/>
      </font>
    </dxf>
    <dxf>
      <border>
        <left style="medium">
          <color auto="1"/>
        </left>
        <right style="thin">
          <color auto="1"/>
        </right>
      </border>
    </dxf>
    <dxf>
      <fill>
        <patternFill patternType="none">
          <bgColor auto="1"/>
        </patternFill>
      </fill>
      <border>
        <top style="medium">
          <color auto="1"/>
        </top>
        <bottom style="medium">
          <color auto="1"/>
        </bottom>
        <horizontal style="medium">
          <color auto="1"/>
        </horizontal>
      </border>
    </dxf>
    <dxf>
      <fill>
        <patternFill>
          <bgColor theme="6"/>
        </patternFill>
      </fill>
      <border>
        <top style="medium">
          <color auto="1"/>
        </top>
      </border>
    </dxf>
    <dxf>
      <fill>
        <patternFill>
          <bgColor rgb="FFFFFFCC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>
          <bgColor theme="6" tint="0.79998168889431442"/>
        </patternFill>
      </fill>
      <border>
        <vertical style="thin">
          <color theme="0" tint="-0.14996795556505021"/>
        </vertical>
        <horizontal style="thin">
          <color theme="0" tint="-0.14996795556505021"/>
        </horizontal>
      </border>
    </dxf>
    <dxf>
      <fill>
        <patternFill>
          <bgColor theme="0" tint="-0.34998626667073579"/>
        </patternFill>
      </fill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ill>
        <patternFill>
          <bgColor theme="0" tint="-0.14996795556505021"/>
        </patternFill>
      </fill>
      <border>
        <vertical style="thin">
          <color auto="1"/>
        </vertical>
        <horizontal style="thin">
          <color auto="1"/>
        </horizontal>
      </border>
    </dxf>
  </dxfs>
  <tableStyles count="2" defaultTableStyle="TableStyleMedium2" defaultPivotStyle="PivotStyleLight16">
    <tableStyle name="Table Style 1" pivot="0" count="2">
      <tableStyleElement type="wholeTable" dxfId="97"/>
      <tableStyleElement type="headerRow" dxfId="96"/>
    </tableStyle>
    <tableStyle name="Table Style 1 2" pivot="0" count="5">
      <tableStyleElement type="wholeTable" dxfId="95"/>
      <tableStyleElement type="headerRow" dxfId="94"/>
      <tableStyleElement type="totalRow" dxfId="93"/>
      <tableStyleElement type="secondRowStripe" dxfId="92"/>
      <tableStyleElement type="firstColumnStripe" dxfId="91"/>
    </tableStyle>
  </tableStyles>
  <colors>
    <mruColors>
      <color rgb="FF7F7F7F"/>
      <color rgb="FFF8F8F8"/>
      <color rgb="FFCA60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2" name="Table8" displayName="Table8" ref="A2:AN8" totalsRowCount="1" headerRowDxfId="82" totalsRowDxfId="81" totalsRowBorderDxfId="80">
  <autoFilter ref="A2:AN7"/>
  <tableColumns count="40">
    <tableColumn id="14" name="ID" totalsRowLabel="TOTAL" dataDxfId="79" totalsRowDxfId="78"/>
    <tableColumn id="3" name="Owner" totalsRowFunction="custom" dataDxfId="77" totalsRowDxfId="76">
      <totalsRowFormula>COUNTA(Table8[Owner])-COUNTA(B3)</totalsRowFormula>
    </tableColumn>
    <tableColumn id="1" name="Contact person" dataDxfId="75" totalsRowDxfId="74"/>
    <tableColumn id="51" name="Date of input" dataDxfId="73" totalsRowDxfId="72"/>
    <tableColumn id="44" name="Facility" dataDxfId="71" totalsRowDxfId="70"/>
    <tableColumn id="19" name="Subarea or room" dataDxfId="69" totalsRowDxfId="68"/>
    <tableColumn id="41" name="Position or process" dataDxfId="67" totalsRowDxfId="66"/>
    <tableColumn id="2" name="Component" dataDxfId="65" totalsRowDxfId="64"/>
    <tableColumn id="4" name="Description" dataDxfId="63" totalsRowDxfId="62"/>
    <tableColumn id="6" name="Material type" dataDxfId="61" totalsRowDxfId="60"/>
    <tableColumn id="7" name="Mass/ component (kg)" dataDxfId="59" totalsRowDxfId="58"/>
    <tableColumn id="8" name="Volume/ component (m3)" dataDxfId="57" totalsRowDxfId="56">
      <calculatedColumnFormula>IF(ISBLANK(OR(Table8[[#This Row],[Length (cm)]],Table8[[#This Row],[Width (cm)]],Table8[[#This Row],[Height (cm)]])),"",Table8[[#This Row],[Length (cm)]]*Table8[[#This Row],[Width (cm)]]*Table8[[#This Row],[Height (cm)]]/1000000)</calculatedColumnFormula>
    </tableColumn>
    <tableColumn id="43" name="Length (cm)" dataDxfId="55" totalsRowDxfId="54"/>
    <tableColumn id="45" name="Width (cm)" dataDxfId="53" totalsRowDxfId="52"/>
    <tableColumn id="50" name="Height (cm)" dataDxfId="51" totalsRowDxfId="50"/>
    <tableColumn id="9" name="Nb. of components" dataDxfId="49" totalsRowDxfId="48"/>
    <tableColumn id="10" name="Total mass (kg)" dataDxfId="47" totalsRowDxfId="46">
      <calculatedColumnFormula>Table8[[#This Row],[Mass/ component (kg)]]*Table8[[#This Row],[Nb. of components]]</calculatedColumnFormula>
    </tableColumn>
    <tableColumn id="11" name="Total volume (m3)" dataDxfId="45" totalsRowDxfId="44">
      <calculatedColumnFormula>Table8[[#This Row],[Volume/ component (m3)]]*Table8[[#This Row],[Nb. of components]]</calculatedColumnFormula>
    </tableColumn>
    <tableColumn id="12" name="Flammable" dataDxfId="43" totalsRowDxfId="42"/>
    <tableColumn id="16" name="Toxic" dataDxfId="41" totalsRowDxfId="40"/>
    <tableColumn id="40" name="Material Safety Data Sheet" dataDxfId="39" totalsRowDxfId="38"/>
    <tableColumn id="48" name="Photos, technical documentation" dataDxfId="37" totalsRowDxfId="36"/>
    <tableColumn id="42" name="Remarks" dataDxfId="35" totalsRowDxfId="34"/>
    <tableColumn id="49" name="Clearance (LI) level (%)" dataDxfId="33" totalsRowDxfId="32" dataCellStyle="Percent"/>
    <tableColumn id="56" name="Very low (TFA) level (%)" dataDxfId="31" totalsRowDxfId="30" dataCellStyle="Percent"/>
    <tableColumn id="57" name="Low and medium (FMA) level (%)" dataDxfId="29" totalsRowDxfId="28" dataCellStyle="Percent"/>
    <tableColumn id="5" name="Clearance after 30 years (%)" dataDxfId="27" totalsRowDxfId="26" dataCellStyle="Percent"/>
    <tableColumn id="30" name="Activity triggering the exit of waste" totalsRowFunction="custom" dataDxfId="25" totalsRowDxfId="24">
      <totalsRowFormula>SUM(Table8[[#Totals],[2014-2015]:[2034 horizon]])</totalsRowFormula>
    </tableColumn>
    <tableColumn id="52" name="Period" totalsRowLabel="Mass/year:" dataDxfId="23" totalsRowDxfId="22"/>
    <tableColumn id="39" name="2014-2015" totalsRowFunction="custom" dataDxfId="21" totalsRowDxfId="20">
      <totalsRowFormula>SUMPRODUCT((SUBTOTAL(3,OFFSET(Table8[2014-2015],ROW($Q$3:$Q$7)-MIN(ROW($Q$3:$Q$7)),,1)))*((Table8[2014-2015])="x")*($Q$3:$Q$7))</totalsRowFormula>
    </tableColumn>
    <tableColumn id="38" name="2015-2016" totalsRowFunction="custom" dataDxfId="19" totalsRowDxfId="18">
      <totalsRowFormula>SUMPRODUCT((SUBTOTAL(3,OFFSET(Table8[2015-2016],ROW($Q$3:$Q$7)-MIN(ROW($Q$3:$Q$7)),,1)))*((Table8[2015-2016])="x")*($Q$3:$Q$7))</totalsRowFormula>
    </tableColumn>
    <tableColumn id="37" name="2016-2017" totalsRowFunction="custom" dataDxfId="17" totalsRowDxfId="16">
      <totalsRowFormula>SUMPRODUCT((SUBTOTAL(3,OFFSET(Table8[2016-2017],ROW($Q$3:$Q$7)-MIN(ROW($Q$3:$Q$7)),,1)))*((Table8[2016-2017])="x")*($Q$3:$Q$7))</totalsRowFormula>
    </tableColumn>
    <tableColumn id="36" name="2017-2018" totalsRowFunction="custom" dataDxfId="15" totalsRowDxfId="14">
      <totalsRowFormula>SUMPRODUCT((SUBTOTAL(3,OFFSET(Table8[2017-2018],ROW($Q$3:$Q$7)-MIN(ROW($Q$3:$Q$7)),,1)))*((Table8[2017-2018])="x")*($Q$3:$Q$7))</totalsRowFormula>
    </tableColumn>
    <tableColumn id="35" name="2018-2019" totalsRowFunction="custom" dataDxfId="13" totalsRowDxfId="12">
      <totalsRowFormula>SUMPRODUCT((SUBTOTAL(3,OFFSET(Table8[2018-2019],ROW($Q$3:$Q$7)-MIN(ROW($Q$3:$Q$7)),,1)))*((Table8[2018-2019])="x")*($Q$3:$Q$7))</totalsRowFormula>
    </tableColumn>
    <tableColumn id="34" name="2019-2020" totalsRowFunction="custom" dataDxfId="11" totalsRowDxfId="10">
      <totalsRowFormula>SUMPRODUCT((SUBTOTAL(3,OFFSET(Table8[2019-2020],ROW($Q$3:$Q$7)-MIN(ROW($Q$3:$Q$7)),,1)))*((Table8[2019-2020])="x")*($Q$3:$Q$7))</totalsRowFormula>
    </tableColumn>
    <tableColumn id="33" name="2020-2021" totalsRowFunction="custom" dataDxfId="9" totalsRowDxfId="8">
      <totalsRowFormula>SUMPRODUCT((SUBTOTAL(3,OFFSET(Table8[2020-2021],ROW($Q$3:$Q$7)-MIN(ROW($Q$3:$Q$7)),,1)))*((Table8[2020-2021])="x")*($Q$3:$Q$7))</totalsRowFormula>
    </tableColumn>
    <tableColumn id="32" name="2021-2022" totalsRowFunction="custom" dataDxfId="7" totalsRowDxfId="6">
      <totalsRowFormula>SUMPRODUCT((SUBTOTAL(3,OFFSET(Table8[2021-2022],ROW($Q$3:$Q$7)-MIN(ROW($Q$3:$Q$7)),,1)))*((Table8[2021-2022])="x")*($Q$3:$Q$7))</totalsRowFormula>
    </tableColumn>
    <tableColumn id="31" name="2022-2023" totalsRowFunction="custom" dataDxfId="5" totalsRowDxfId="4">
      <totalsRowFormula>SUMPRODUCT((SUBTOTAL(3,OFFSET(Table8[2022-2023],ROW($Q$3:$Q$7)-MIN(ROW($Q$3:$Q$7)),,1)))*((Table8[2022-2023])="x")*($Q$3:$Q$7))</totalsRowFormula>
    </tableColumn>
    <tableColumn id="53" name="2023-2024" totalsRowFunction="custom" dataDxfId="3" totalsRowDxfId="2">
      <totalsRowFormula>SUMPRODUCT((SUBTOTAL(3,OFFSET(Table8[2023-2024],ROW($Q$3:$Q$7)-MIN(ROW($Q$3:$Q$7)),,1)))*((Table8[2023-2024])="x")*($Q$3:$Q$7))</totalsRowFormula>
    </tableColumn>
    <tableColumn id="20" name="2034 horizon" dataDxfId="1" totalsRowDxfId="0"/>
  </tableColumns>
  <tableStyleInfo name="Table Style 1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outlinePr summaryBelow="0"/>
    <pageSetUpPr fitToPage="1"/>
  </sheetPr>
  <dimension ref="A1:AP9"/>
  <sheetViews>
    <sheetView tabSelected="1" zoomScale="75" zoomScaleNormal="7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16" sqref="J16"/>
    </sheetView>
  </sheetViews>
  <sheetFormatPr defaultRowHeight="15" x14ac:dyDescent="0.25"/>
  <cols>
    <col min="1" max="1" width="10.7109375" style="24" customWidth="1"/>
    <col min="2" max="3" width="15.7109375" style="14" customWidth="1"/>
    <col min="4" max="4" width="13.7109375" style="32" customWidth="1"/>
    <col min="5" max="5" width="10.7109375" style="2" customWidth="1"/>
    <col min="6" max="6" width="10.7109375" style="5" customWidth="1"/>
    <col min="7" max="7" width="10.7109375" style="2" customWidth="1"/>
    <col min="8" max="8" width="20.7109375" style="28" customWidth="1"/>
    <col min="9" max="9" width="20.7109375" style="6" customWidth="1"/>
    <col min="10" max="10" width="20.7109375" style="59" customWidth="1"/>
    <col min="11" max="11" width="10.7109375" style="60" customWidth="1"/>
    <col min="12" max="12" width="10.7109375" style="61" customWidth="1"/>
    <col min="13" max="13" width="7.140625" style="60" bestFit="1" customWidth="1"/>
    <col min="14" max="14" width="6.5703125" style="60" bestFit="1" customWidth="1"/>
    <col min="15" max="15" width="7.140625" style="81" bestFit="1" customWidth="1"/>
    <col min="16" max="16" width="12" style="80" bestFit="1" customWidth="1"/>
    <col min="17" max="17" width="10.7109375" style="4" customWidth="1"/>
    <col min="18" max="18" width="10.7109375" style="32" customWidth="1"/>
    <col min="19" max="20" width="5.7109375" style="19" customWidth="1"/>
    <col min="21" max="21" width="11" style="67" customWidth="1"/>
    <col min="22" max="22" width="15.7109375" style="14" customWidth="1"/>
    <col min="23" max="23" width="20.7109375" style="3" customWidth="1"/>
    <col min="24" max="24" width="15.7109375" style="25" hidden="1" customWidth="1"/>
    <col min="25" max="25" width="15.7109375" style="2" hidden="1" customWidth="1"/>
    <col min="26" max="26" width="15.7109375" style="3" hidden="1" customWidth="1"/>
    <col min="27" max="27" width="15.7109375" style="2" hidden="1" customWidth="1"/>
    <col min="28" max="28" width="17.140625" style="96" customWidth="1"/>
    <col min="29" max="29" width="17.140625" style="69" customWidth="1"/>
    <col min="30" max="30" width="8.85546875" style="20" customWidth="1"/>
    <col min="31" max="32" width="8.85546875" style="7" bestFit="1" customWidth="1"/>
    <col min="33" max="34" width="7.7109375" style="13" customWidth="1"/>
    <col min="35" max="35" width="7.7109375" style="11" customWidth="1"/>
    <col min="36" max="38" width="7.7109375" style="13" customWidth="1"/>
    <col min="39" max="39" width="7.7109375" style="12" customWidth="1"/>
    <col min="40" max="40" width="7.7109375" style="23" customWidth="1"/>
    <col min="41" max="41" width="15.7109375" style="26" customWidth="1"/>
    <col min="42" max="42" width="9.140625" style="2"/>
  </cols>
  <sheetData>
    <row r="1" spans="1:41" s="1" customFormat="1" ht="30.75" customHeight="1" thickBot="1" x14ac:dyDescent="0.3">
      <c r="A1" s="57"/>
      <c r="B1" s="180" t="s">
        <v>107</v>
      </c>
      <c r="C1" s="181"/>
      <c r="D1" s="182"/>
      <c r="E1" s="183" t="s">
        <v>108</v>
      </c>
      <c r="F1" s="184"/>
      <c r="G1" s="185"/>
      <c r="H1" s="186" t="s">
        <v>109</v>
      </c>
      <c r="I1" s="187"/>
      <c r="J1" s="188"/>
      <c r="K1" s="186" t="s">
        <v>128</v>
      </c>
      <c r="L1" s="187"/>
      <c r="M1" s="187"/>
      <c r="N1" s="187"/>
      <c r="O1" s="188"/>
      <c r="P1" s="189" t="s">
        <v>124</v>
      </c>
      <c r="Q1" s="187"/>
      <c r="R1" s="188"/>
      <c r="S1" s="183" t="s">
        <v>114</v>
      </c>
      <c r="T1" s="184"/>
      <c r="U1" s="185"/>
      <c r="V1" s="15"/>
      <c r="W1" s="22"/>
      <c r="X1" s="193" t="s">
        <v>123</v>
      </c>
      <c r="Y1" s="194"/>
      <c r="Z1" s="194"/>
      <c r="AA1" s="195"/>
      <c r="AB1" s="93" t="s">
        <v>126</v>
      </c>
      <c r="AC1" s="190" t="s">
        <v>125</v>
      </c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2"/>
      <c r="AO1" s="26"/>
    </row>
    <row r="2" spans="1:41" s="18" customFormat="1" ht="45" customHeight="1" thickBot="1" x14ac:dyDescent="0.3">
      <c r="A2" s="55" t="s">
        <v>132</v>
      </c>
      <c r="B2" s="42" t="s">
        <v>131</v>
      </c>
      <c r="C2" s="42" t="s">
        <v>130</v>
      </c>
      <c r="D2" s="47" t="s">
        <v>113</v>
      </c>
      <c r="E2" s="35" t="s">
        <v>66</v>
      </c>
      <c r="F2" s="35" t="s">
        <v>117</v>
      </c>
      <c r="G2" s="36" t="s">
        <v>118</v>
      </c>
      <c r="H2" s="148" t="s">
        <v>48</v>
      </c>
      <c r="I2" s="35" t="s">
        <v>49</v>
      </c>
      <c r="J2" s="62" t="s">
        <v>0</v>
      </c>
      <c r="K2" s="35" t="s">
        <v>121</v>
      </c>
      <c r="L2" s="63" t="s">
        <v>122</v>
      </c>
      <c r="M2" s="37" t="s">
        <v>110</v>
      </c>
      <c r="N2" s="38" t="s">
        <v>111</v>
      </c>
      <c r="O2" s="112" t="s">
        <v>112</v>
      </c>
      <c r="P2" s="79" t="s">
        <v>119</v>
      </c>
      <c r="Q2" s="16" t="s">
        <v>2</v>
      </c>
      <c r="R2" s="62" t="s">
        <v>3</v>
      </c>
      <c r="S2" s="75" t="s">
        <v>95</v>
      </c>
      <c r="T2" s="64" t="s">
        <v>5</v>
      </c>
      <c r="U2" s="65" t="s">
        <v>120</v>
      </c>
      <c r="V2" s="36" t="s">
        <v>96</v>
      </c>
      <c r="W2" s="39" t="s">
        <v>1</v>
      </c>
      <c r="X2" s="43" t="s">
        <v>175</v>
      </c>
      <c r="Y2" s="118" t="s">
        <v>176</v>
      </c>
      <c r="Z2" s="44" t="s">
        <v>177</v>
      </c>
      <c r="AA2" s="17" t="s">
        <v>178</v>
      </c>
      <c r="AB2" s="48" t="s">
        <v>127</v>
      </c>
      <c r="AC2" s="68" t="s">
        <v>104</v>
      </c>
      <c r="AD2" s="33" t="s">
        <v>159</v>
      </c>
      <c r="AE2" s="33" t="s">
        <v>160</v>
      </c>
      <c r="AF2" s="33" t="s">
        <v>161</v>
      </c>
      <c r="AG2" s="33" t="s">
        <v>162</v>
      </c>
      <c r="AH2" s="33" t="s">
        <v>163</v>
      </c>
      <c r="AI2" s="34" t="s">
        <v>164</v>
      </c>
      <c r="AJ2" s="33" t="s">
        <v>165</v>
      </c>
      <c r="AK2" s="33" t="s">
        <v>166</v>
      </c>
      <c r="AL2" s="33" t="s">
        <v>167</v>
      </c>
      <c r="AM2" s="45" t="s">
        <v>168</v>
      </c>
      <c r="AN2" s="46" t="s">
        <v>97</v>
      </c>
      <c r="AO2" s="27"/>
    </row>
    <row r="3" spans="1:41" s="18" customFormat="1" ht="45" customHeight="1" thickBot="1" x14ac:dyDescent="0.3">
      <c r="A3" s="74"/>
      <c r="B3" s="78" t="s">
        <v>179</v>
      </c>
      <c r="C3" s="78" t="s">
        <v>135</v>
      </c>
      <c r="D3" s="73" t="s">
        <v>115</v>
      </c>
      <c r="E3" s="71" t="s">
        <v>116</v>
      </c>
      <c r="F3" s="71"/>
      <c r="G3" s="73"/>
      <c r="H3" s="116" t="s">
        <v>116</v>
      </c>
      <c r="I3" s="71"/>
      <c r="J3" s="73"/>
      <c r="K3" s="71" t="s">
        <v>142</v>
      </c>
      <c r="L3" s="70" t="s">
        <v>143</v>
      </c>
      <c r="M3" s="71" t="s">
        <v>137</v>
      </c>
      <c r="N3" s="71" t="s">
        <v>137</v>
      </c>
      <c r="O3" s="73" t="s">
        <v>137</v>
      </c>
      <c r="P3" s="70"/>
      <c r="Q3" s="72"/>
      <c r="R3" s="73"/>
      <c r="S3" s="49" t="s">
        <v>44</v>
      </c>
      <c r="T3" s="49" t="s">
        <v>44</v>
      </c>
      <c r="U3" s="66" t="s">
        <v>144</v>
      </c>
      <c r="V3" s="56" t="s">
        <v>141</v>
      </c>
      <c r="W3" s="52"/>
      <c r="X3" s="119" t="s">
        <v>129</v>
      </c>
      <c r="Y3" s="120" t="s">
        <v>129</v>
      </c>
      <c r="Z3" s="121" t="s">
        <v>147</v>
      </c>
      <c r="AA3" s="122"/>
      <c r="AB3" s="94" t="s">
        <v>106</v>
      </c>
      <c r="AC3" s="127" t="s">
        <v>140</v>
      </c>
      <c r="AD3" s="53"/>
      <c r="AE3" s="50"/>
      <c r="AF3" s="50"/>
      <c r="AG3" s="50"/>
      <c r="AH3" s="50"/>
      <c r="AI3" s="129"/>
      <c r="AJ3" s="50"/>
      <c r="AK3" s="50"/>
      <c r="AL3" s="50"/>
      <c r="AM3" s="51"/>
      <c r="AN3" s="54"/>
      <c r="AO3" s="27"/>
    </row>
    <row r="4" spans="1:41" s="18" customFormat="1" ht="45" customHeight="1" thickBot="1" x14ac:dyDescent="0.3">
      <c r="A4" s="149"/>
      <c r="B4" s="150"/>
      <c r="C4" s="150"/>
      <c r="D4" s="151"/>
      <c r="E4" s="152"/>
      <c r="F4" s="153"/>
      <c r="G4" s="154"/>
      <c r="H4" s="155"/>
      <c r="I4" s="156"/>
      <c r="J4" s="157"/>
      <c r="K4" s="156"/>
      <c r="L4" s="158">
        <f>IF(ISBLANK(OR(Table8[[#This Row],[Length (cm)]],Table8[[#This Row],[Width (cm)]],Table8[[#This Row],[Height (cm)]])),"",Table8[[#This Row],[Length (cm)]]*Table8[[#This Row],[Width (cm)]]*Table8[[#This Row],[Height (cm)]]/1000000)</f>
        <v>0</v>
      </c>
      <c r="M4" s="159"/>
      <c r="N4" s="160"/>
      <c r="O4" s="161"/>
      <c r="P4" s="162"/>
      <c r="Q4" s="159">
        <f>Table8[[#This Row],[Mass/ component (kg)]]*Table8[[#This Row],[Nb. of components]]</f>
        <v>0</v>
      </c>
      <c r="R4" s="161">
        <f>Table8[[#This Row],[Volume/ component (m3)]]*Table8[[#This Row],[Nb. of components]]</f>
        <v>0</v>
      </c>
      <c r="S4" s="163"/>
      <c r="T4" s="164"/>
      <c r="U4" s="165"/>
      <c r="V4" s="166"/>
      <c r="W4" s="167"/>
      <c r="X4" s="168"/>
      <c r="Y4" s="169"/>
      <c r="Z4" s="170"/>
      <c r="AA4" s="171"/>
      <c r="AB4" s="172"/>
      <c r="AC4" s="173"/>
      <c r="AD4" s="174"/>
      <c r="AE4" s="175"/>
      <c r="AF4" s="175"/>
      <c r="AG4" s="176"/>
      <c r="AH4" s="177"/>
      <c r="AI4" s="178"/>
      <c r="AJ4" s="176"/>
      <c r="AK4" s="175"/>
      <c r="AL4" s="175"/>
      <c r="AM4" s="177"/>
      <c r="AN4" s="179"/>
      <c r="AO4" s="27"/>
    </row>
    <row r="5" spans="1:41" s="18" customFormat="1" ht="45" customHeight="1" thickBot="1" x14ac:dyDescent="0.3">
      <c r="A5" s="149"/>
      <c r="B5" s="150"/>
      <c r="C5" s="150"/>
      <c r="D5" s="151"/>
      <c r="E5" s="152"/>
      <c r="F5" s="153"/>
      <c r="G5" s="154"/>
      <c r="H5" s="155"/>
      <c r="I5" s="156"/>
      <c r="J5" s="157"/>
      <c r="K5" s="156"/>
      <c r="L5" s="158">
        <f>IF(ISBLANK(OR(Table8[[#This Row],[Length (cm)]],Table8[[#This Row],[Width (cm)]],Table8[[#This Row],[Height (cm)]])),"",Table8[[#This Row],[Length (cm)]]*Table8[[#This Row],[Width (cm)]]*Table8[[#This Row],[Height (cm)]]/1000000)</f>
        <v>0</v>
      </c>
      <c r="M5" s="159"/>
      <c r="N5" s="160"/>
      <c r="O5" s="161"/>
      <c r="P5" s="162"/>
      <c r="Q5" s="159">
        <f>Table8[[#This Row],[Mass/ component (kg)]]*Table8[[#This Row],[Nb. of components]]</f>
        <v>0</v>
      </c>
      <c r="R5" s="161">
        <f>Table8[[#This Row],[Volume/ component (m3)]]*Table8[[#This Row],[Nb. of components]]</f>
        <v>0</v>
      </c>
      <c r="S5" s="163"/>
      <c r="T5" s="164"/>
      <c r="U5" s="165"/>
      <c r="V5" s="166"/>
      <c r="W5" s="167"/>
      <c r="X5" s="168"/>
      <c r="Y5" s="169"/>
      <c r="Z5" s="170"/>
      <c r="AA5" s="171"/>
      <c r="AB5" s="172"/>
      <c r="AC5" s="173"/>
      <c r="AD5" s="174"/>
      <c r="AE5" s="175"/>
      <c r="AF5" s="175"/>
      <c r="AG5" s="176"/>
      <c r="AH5" s="177"/>
      <c r="AI5" s="178"/>
      <c r="AJ5" s="176"/>
      <c r="AK5" s="175"/>
      <c r="AL5" s="175"/>
      <c r="AM5" s="177"/>
      <c r="AN5" s="179"/>
      <c r="AO5" s="27"/>
    </row>
    <row r="6" spans="1:41" s="18" customFormat="1" ht="45" customHeight="1" thickBot="1" x14ac:dyDescent="0.3">
      <c r="A6" s="149"/>
      <c r="B6" s="150"/>
      <c r="C6" s="150"/>
      <c r="D6" s="151"/>
      <c r="E6" s="152"/>
      <c r="F6" s="153"/>
      <c r="G6" s="154"/>
      <c r="H6" s="155"/>
      <c r="I6" s="156"/>
      <c r="J6" s="157"/>
      <c r="K6" s="156"/>
      <c r="L6" s="158">
        <f>IF(ISBLANK(OR(Table8[[#This Row],[Length (cm)]],Table8[[#This Row],[Width (cm)]],Table8[[#This Row],[Height (cm)]])),"",Table8[[#This Row],[Length (cm)]]*Table8[[#This Row],[Width (cm)]]*Table8[[#This Row],[Height (cm)]]/1000000)</f>
        <v>0</v>
      </c>
      <c r="M6" s="159"/>
      <c r="N6" s="160"/>
      <c r="O6" s="161"/>
      <c r="P6" s="162"/>
      <c r="Q6" s="159">
        <f>Table8[[#This Row],[Mass/ component (kg)]]*Table8[[#This Row],[Nb. of components]]</f>
        <v>0</v>
      </c>
      <c r="R6" s="161">
        <f>Table8[[#This Row],[Volume/ component (m3)]]*Table8[[#This Row],[Nb. of components]]</f>
        <v>0</v>
      </c>
      <c r="S6" s="163"/>
      <c r="T6" s="164"/>
      <c r="U6" s="165"/>
      <c r="V6" s="166"/>
      <c r="W6" s="167"/>
      <c r="X6" s="168"/>
      <c r="Y6" s="169"/>
      <c r="Z6" s="170"/>
      <c r="AA6" s="171"/>
      <c r="AB6" s="172"/>
      <c r="AC6" s="173"/>
      <c r="AD6" s="174"/>
      <c r="AE6" s="175"/>
      <c r="AF6" s="175"/>
      <c r="AG6" s="176"/>
      <c r="AH6" s="177"/>
      <c r="AI6" s="178"/>
      <c r="AJ6" s="176"/>
      <c r="AK6" s="175"/>
      <c r="AL6" s="175"/>
      <c r="AM6" s="177"/>
      <c r="AN6" s="179"/>
      <c r="AO6" s="27"/>
    </row>
    <row r="7" spans="1:41" s="111" customFormat="1" ht="30" customHeight="1" thickBot="1" x14ac:dyDescent="0.3">
      <c r="A7" s="97"/>
      <c r="B7" s="98"/>
      <c r="C7" s="98"/>
      <c r="D7" s="99"/>
      <c r="E7" s="100"/>
      <c r="F7" s="100"/>
      <c r="G7" s="100"/>
      <c r="H7" s="113"/>
      <c r="I7" s="115"/>
      <c r="J7" s="101"/>
      <c r="K7" s="102"/>
      <c r="L7" s="103"/>
      <c r="M7" s="102"/>
      <c r="N7" s="102"/>
      <c r="O7" s="104"/>
      <c r="P7" s="105"/>
      <c r="Q7" s="102"/>
      <c r="R7" s="104"/>
      <c r="S7" s="106"/>
      <c r="T7" s="106"/>
      <c r="U7" s="107"/>
      <c r="V7" s="98"/>
      <c r="W7" s="108"/>
      <c r="X7" s="123"/>
      <c r="Y7" s="124"/>
      <c r="Z7" s="125"/>
      <c r="AA7" s="126"/>
      <c r="AB7" s="114"/>
      <c r="AC7" s="128"/>
      <c r="AD7" s="109"/>
      <c r="AE7" s="98"/>
      <c r="AF7" s="98"/>
      <c r="AG7" s="98"/>
      <c r="AH7" s="98"/>
      <c r="AI7" s="130"/>
      <c r="AJ7" s="98"/>
      <c r="AK7" s="98"/>
      <c r="AL7" s="98"/>
      <c r="AM7" s="105"/>
      <c r="AN7" s="99"/>
      <c r="AO7" s="110"/>
    </row>
    <row r="8" spans="1:41" s="30" customFormat="1" ht="30" customHeight="1" thickBot="1" x14ac:dyDescent="0.3">
      <c r="A8" s="131" t="s">
        <v>103</v>
      </c>
      <c r="B8" s="132">
        <f>COUNTA(Table8[Owner])-COUNTA(B3)</f>
        <v>0</v>
      </c>
      <c r="C8" s="132"/>
      <c r="D8" s="133"/>
      <c r="E8" s="134"/>
      <c r="F8" s="135"/>
      <c r="G8" s="134"/>
      <c r="H8" s="136"/>
      <c r="I8" s="135"/>
      <c r="J8" s="137"/>
      <c r="K8" s="138"/>
      <c r="L8" s="139"/>
      <c r="M8" s="138"/>
      <c r="N8" s="138"/>
      <c r="O8" s="140"/>
      <c r="P8" s="139"/>
      <c r="Q8" s="134"/>
      <c r="R8" s="141"/>
      <c r="S8" s="142"/>
      <c r="T8" s="142"/>
      <c r="U8" s="143"/>
      <c r="V8" s="132"/>
      <c r="W8" s="141"/>
      <c r="X8" s="144"/>
      <c r="Y8" s="134"/>
      <c r="Z8" s="141"/>
      <c r="AA8" s="141"/>
      <c r="AB8" s="145">
        <f ca="1">SUM(Table8[[#Totals],[2014-2015]:[2034 horizon]])</f>
        <v>0</v>
      </c>
      <c r="AC8" s="146" t="s">
        <v>145</v>
      </c>
      <c r="AD8" s="58">
        <f ca="1">SUMPRODUCT((SUBTOTAL(3,OFFSET(Table8[2014-2015],ROW($Q$3:$Q$7)-MIN(ROW($Q$3:$Q$7)),,1)))*((Table8[2014-2015])="x")*($Q$3:$Q$7))</f>
        <v>0</v>
      </c>
      <c r="AE8" s="76">
        <f ca="1">SUMPRODUCT((SUBTOTAL(3,OFFSET(Table8[2015-2016],ROW($Q$3:$Q$7)-MIN(ROW($Q$3:$Q$7)),,1)))*((Table8[2015-2016])="x")*($Q$3:$Q$7))</f>
        <v>0</v>
      </c>
      <c r="AF8" s="76">
        <f ca="1">SUMPRODUCT((SUBTOTAL(3,OFFSET(Table8[2016-2017],ROW($Q$3:$Q$7)-MIN(ROW($Q$3:$Q$7)),,1)))*((Table8[2016-2017])="x")*($Q$3:$Q$7))</f>
        <v>0</v>
      </c>
      <c r="AG8" s="58">
        <f ca="1">SUMPRODUCT((SUBTOTAL(3,OFFSET(Table8[2017-2018],ROW($Q$3:$Q$7)-MIN(ROW($Q$3:$Q$7)),,1)))*((Table8[2017-2018])="x")*($Q$3:$Q$7))</f>
        <v>0</v>
      </c>
      <c r="AH8" s="76">
        <f ca="1">SUMPRODUCT((SUBTOTAL(3,OFFSET(Table8[2018-2019],ROW($Q$3:$Q$7)-MIN(ROW($Q$3:$Q$7)),,1)))*((Table8[2018-2019])="x")*($Q$3:$Q$7))</f>
        <v>0</v>
      </c>
      <c r="AI8" s="41">
        <f ca="1">SUMPRODUCT((SUBTOTAL(3,OFFSET(Table8[2019-2020],ROW($Q$3:$Q$7)-MIN(ROW($Q$3:$Q$7)),,1)))*((Table8[2019-2020])="x")*($Q$3:$Q$7))</f>
        <v>0</v>
      </c>
      <c r="AJ8" s="76">
        <f ca="1">SUMPRODUCT((SUBTOTAL(3,OFFSET(Table8[2020-2021],ROW($Q$3:$Q$7)-MIN(ROW($Q$3:$Q$7)),,1)))*((Table8[2020-2021])="x")*($Q$3:$Q$7))</f>
        <v>0</v>
      </c>
      <c r="AK8" s="58">
        <f ca="1">SUMPRODUCT((SUBTOTAL(3,OFFSET(Table8[2021-2022],ROW($Q$3:$Q$7)-MIN(ROW($Q$3:$Q$7)),,1)))*((Table8[2021-2022])="x")*($Q$3:$Q$7))</f>
        <v>0</v>
      </c>
      <c r="AL8" s="76">
        <f ca="1">SUMPRODUCT((SUBTOTAL(3,OFFSET(Table8[2022-2023],ROW($Q$3:$Q$7)-MIN(ROW($Q$3:$Q$7)),,1)))*((Table8[2022-2023])="x")*($Q$3:$Q$7))</f>
        <v>0</v>
      </c>
      <c r="AM8" s="77">
        <f ca="1">SUMPRODUCT((SUBTOTAL(3,OFFSET(Table8[2023-2024],ROW($Q$3:$Q$7)-MIN(ROW($Q$3:$Q$7)),,1)))*((Table8[2023-2024])="x")*($Q$3:$Q$7))</f>
        <v>0</v>
      </c>
      <c r="AN8" s="147"/>
      <c r="AO8" s="31"/>
    </row>
    <row r="9" spans="1:41" ht="30" customHeight="1" thickBot="1" x14ac:dyDescent="0.3">
      <c r="X9" s="88"/>
      <c r="Y9" s="90"/>
      <c r="Z9" s="89"/>
      <c r="AA9" s="117"/>
      <c r="AB9" s="95">
        <f ca="1">SUM(AD9:AM9)</f>
        <v>0</v>
      </c>
      <c r="AC9" s="82" t="s">
        <v>146</v>
      </c>
      <c r="AD9" s="83">
        <f ca="1">SUMPRODUCT((SUBTOTAL(3,OFFSET(Table8[2014-2015],ROW($R$3:$R$7)-MIN(ROW($R$3:$R$7)),,1)))*((Table8[2014-2015])="x")*($R$3:$R$7))</f>
        <v>0</v>
      </c>
      <c r="AE9" s="83">
        <f ca="1">SUMPRODUCT((SUBTOTAL(3,OFFSET(Table8[2015-2016],ROW($R$3:$R$7)-MIN(ROW($R$3:$R$7)),,1)))*((Table8[2015-2016])="x")*($R$3:$R$7))</f>
        <v>0</v>
      </c>
      <c r="AF9" s="84">
        <f ca="1">SUMPRODUCT((SUBTOTAL(3,OFFSET(Table8[2016-2017],ROW($R$3:$R$7)-MIN(ROW($R$3:$R$7)),,1)))*((Table8[2016-2017])="x")*($R$3:$R$7))</f>
        <v>0</v>
      </c>
      <c r="AG9" s="91">
        <f ca="1">SUMPRODUCT((SUBTOTAL(3,OFFSET(Table8[2017-2018],ROW($R$3:$R$7)-MIN(ROW($R$3:$R$7)),,1)))*((Table8[2017-2018])="x")*($R$3:$R$7))</f>
        <v>0</v>
      </c>
      <c r="AH9" s="84">
        <f ca="1">SUMPRODUCT((SUBTOTAL(3,OFFSET(Table8[2018-2019],ROW($R$3:$R$7)-MIN(ROW($R$3:$R$7)),,1)))*((Table8[2018-2019])="x")*($R$3:$R$7))</f>
        <v>0</v>
      </c>
      <c r="AI9" s="85">
        <f ca="1">SUMPRODUCT((SUBTOTAL(3,OFFSET(Table8[2019-2020],ROW($R$3:$R$7)-MIN(ROW($R$3:$R$7)),,1)))*((Table8[2019-2020])="x")*($R$3:$R$7))</f>
        <v>0</v>
      </c>
      <c r="AJ9" s="84">
        <f ca="1">SUMPRODUCT((SUBTOTAL(3,OFFSET(Table8[2020-2021],ROW($R$3:$R$7)-MIN(ROW($R$3:$R$7)),,1)))*((Table8[2020-2021])="x")*($R$3:$R$7))</f>
        <v>0</v>
      </c>
      <c r="AK9" s="91">
        <f ca="1">SUMPRODUCT((SUBTOTAL(3,OFFSET(Table8[2021-2022],ROW($R$3:$R$7)-MIN(ROW($R$3:$R$7)),,1)))*((Table8[2021-2022])="x")*($R$3:$R$7))</f>
        <v>0</v>
      </c>
      <c r="AL9" s="92">
        <f ca="1">SUMPRODUCT((SUBTOTAL(3,OFFSET(Table8[2022-2023],ROW($R$3:$R$7)-MIN(ROW($R$3:$R$7)),,1)))*((Table8[2022-2023])="x")*($R$3:$R$7))</f>
        <v>0</v>
      </c>
      <c r="AM9" s="86">
        <f ca="1">SUMPRODUCT((SUBTOTAL(3,OFFSET(Table8[2023-2024],ROW($R$3:$R$7)-MIN(ROW($R$3:$R$7)),,1)))*((Table8[2023-2024])="x")*($R$3:$R$7))</f>
        <v>0</v>
      </c>
      <c r="AN9" s="87"/>
    </row>
  </sheetData>
  <sheetProtection insertRows="0" insertHyperlinks="0" deleteRows="0" sort="0" autoFilter="0" pivotTables="0"/>
  <dataConsolidate/>
  <mergeCells count="8">
    <mergeCell ref="B1:D1"/>
    <mergeCell ref="E1:G1"/>
    <mergeCell ref="K1:O1"/>
    <mergeCell ref="P1:R1"/>
    <mergeCell ref="AC1:AN1"/>
    <mergeCell ref="S1:U1"/>
    <mergeCell ref="H1:J1"/>
    <mergeCell ref="X1:AA1"/>
  </mergeCells>
  <conditionalFormatting sqref="A3:L6 A7:G7 P3:AN6 I7:AN7">
    <cfRule type="containsText" dxfId="90" priority="47" operator="containsText" text="FR candidate">
      <formula>NOT(ISERROR(SEARCH("FR candidate",A3)))</formula>
    </cfRule>
    <cfRule type="containsText" dxfId="89" priority="47" operator="containsText" text="TFA candidate">
      <formula>NOT(ISERROR(SEARCH("TFA candidate",A3)))</formula>
    </cfRule>
    <cfRule type="containsText" dxfId="88" priority="47" operator="containsText" text="FMA candidate">
      <formula>NOT(ISERROR(SEARCH("FMA candidate",A3)))</formula>
    </cfRule>
  </conditionalFormatting>
  <conditionalFormatting sqref="M3:O6">
    <cfRule type="containsText" dxfId="87" priority="22" operator="containsText" text="FR candidate">
      <formula>NOT(ISERROR(SEARCH("FR candidate",M3)))</formula>
    </cfRule>
  </conditionalFormatting>
  <conditionalFormatting sqref="H7">
    <cfRule type="containsText" dxfId="86" priority="4" operator="containsText" text="FR candidate">
      <formula>NOT(ISERROR(SEARCH("FR candidate",H7)))</formula>
    </cfRule>
  </conditionalFormatting>
  <conditionalFormatting sqref="A7:AN7">
    <cfRule type="expression" dxfId="85" priority="54">
      <formula>AND($B7=#REF!,$C7=#REF!,$E7&lt;&gt;#REF!)</formula>
    </cfRule>
    <cfRule type="expression" dxfId="84" priority="55">
      <formula>AND($B7=#REF!,$C7&lt;&gt;#REF!)</formula>
    </cfRule>
    <cfRule type="expression" dxfId="83" priority="56">
      <formula>$B7=#REF!</formula>
    </cfRule>
  </conditionalFormatting>
  <dataValidations count="32">
    <dataValidation allowBlank="1" showErrorMessage="1" sqref="X2:Y2 AD3:AD6 L3:O6"/>
    <dataValidation allowBlank="1" showInputMessage="1" showErrorMessage="1" prompt="You can precise the subarea of the facility where the component was installed." sqref="F2"/>
    <dataValidation allowBlank="1" showErrorMessage="1" prompt="_x000a_" sqref="Z2:AA2"/>
    <dataValidation allowBlank="1" showInputMessage="1" showErrorMessage="1" prompt="Please enter the date of the input in this database." sqref="D2"/>
    <dataValidation allowBlank="1" showInputMessage="1" showErrorMessage="1" prompt="You can precise the position or the process where the component was installed." sqref="G2"/>
    <dataValidation allowBlank="1" showInputMessage="1" showErrorMessage="1" prompt="Please enter the volume of one component in m3." sqref="L2"/>
    <dataValidation allowBlank="1" showInputMessage="1" showErrorMessage="1" prompt="Please enter the mass of one component in kg." sqref="K2"/>
    <dataValidation allowBlank="1" showInputMessage="1" showErrorMessage="1" prompt="You can insert a link to photos or to an EDMS document." sqref="V2"/>
    <dataValidation allowBlank="1" showInputMessage="1" showErrorMessage="1" prompt="If applicable, insert a link to the MSDS." sqref="U2"/>
    <dataValidation allowBlank="1" showInputMessage="1" showErrorMessage="1" prompt="Please enter the equipment Department-Group-Section." sqref="B2"/>
    <dataValidation allowBlank="1" showInputMessage="1" showErrorMessage="1" prompt="Please enter your first name and family name." sqref="C2"/>
    <dataValidation allowBlank="1" showInputMessage="1" showErrorMessage="1" prompt="No action required." sqref="A2"/>
    <dataValidation allowBlank="1" showInputMessage="1" showErrorMessage="1" prompt="Please give a more detailed description of the component." sqref="I2"/>
    <dataValidation allowBlank="1" showInputMessage="1" showErrorMessage="1" prompt="Please select from the list the type of component." sqref="H2"/>
    <dataValidation allowBlank="1" showInputMessage="1" showErrorMessage="1" prompt="Please select from the list, the facility where the component was installed." sqref="E2"/>
    <dataValidation allowBlank="1" showInputMessage="1" showErrorMessage="1" prompt="Please assess the number of components." sqref="P2"/>
    <dataValidation allowBlank="1" showInputMessage="1" showErrorMessage="1" prompt="If not calculated, please assess the total mass of the components in kg." sqref="Q2"/>
    <dataValidation allowBlank="1" showInputMessage="1" showErrorMessage="1" prompt="If not calculated, please assess the total volume of the components in m3." sqref="R2"/>
    <dataValidation allowBlank="1" showInputMessage="1" showErrorMessage="1" prompt="Please select from the list, the type of intervention generating the waste." sqref="AB2"/>
    <dataValidation allowBlank="1" showInputMessage="1" showErrorMessage="1" prompt="Please select from the list, the operational period when the waste comes out of the facility." sqref="AC2"/>
    <dataValidation allowBlank="1" showInputMessage="1" showErrorMessage="1" prompt="If applicable, check the box." sqref="S2:T2"/>
    <dataValidation allowBlank="1" showInputMessage="1" showErrorMessage="1" prompt="If waste foreseen for the 2025-2034 period, check the box." sqref="AN2"/>
    <dataValidation allowBlank="1" showInputMessage="1" showErrorMessage="1" prompt="You can precise the scenario, the uncertainties of the assessment or any other useful information on the estimation." sqref="W2"/>
    <dataValidation errorStyle="warning" allowBlank="1" showInputMessage="1" showErrorMessage="1" errorTitle="Data not on the list !" error="This new component will be added to the list by Marion Picard" sqref="H3:H6"/>
    <dataValidation allowBlank="1" showInputMessage="1" showErrorMessage="1" prompt="Please, precise the nature of the materials present in the component." sqref="J2"/>
    <dataValidation allowBlank="1" showInputMessage="1" showErrorMessage="1" prompt="From mid-November to mid-November. If applicable, check the box." sqref="AD2:AM2"/>
    <dataValidation allowBlank="1" showInputMessage="1" showErrorMessage="1" prompt="Please enter the dimensions of the component in cm." sqref="M2:O2"/>
    <dataValidation type="list" allowBlank="1" showInputMessage="1" showErrorMessage="1" sqref="AB7">
      <formula1>Activity</formula1>
    </dataValidation>
    <dataValidation type="list" allowBlank="1" showInputMessage="1" showErrorMessage="1" sqref="E7">
      <formula1>Facility</formula1>
    </dataValidation>
    <dataValidation type="list" allowBlank="1" showInputMessage="1" showErrorMessage="1" sqref="Z7:AA7">
      <formula1>Activity_level</formula1>
    </dataValidation>
    <dataValidation type="list" allowBlank="1" showInputMessage="1" showErrorMessage="1" sqref="AC7">
      <formula1>Period</formula1>
    </dataValidation>
    <dataValidation type="list" allowBlank="1" showInputMessage="1" showErrorMessage="1" sqref="X7">
      <formula1>Dose_rate_range</formula1>
    </dataValidation>
  </dataValidations>
  <printOptions horizontalCentered="1" verticalCentered="1"/>
  <pageMargins left="0.23622047244094491" right="0.23622047244094491" top="0" bottom="0" header="0.31496062992125984" footer="0.31496062992125984"/>
  <pageSetup paperSize="8" scale="87" fitToWidth="2" orientation="portrait" r:id="rId1"/>
  <ignoredErrors>
    <ignoredError sqref="L3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E59"/>
  <sheetViews>
    <sheetView workbookViewId="0">
      <selection activeCell="H8" sqref="H8"/>
    </sheetView>
  </sheetViews>
  <sheetFormatPr defaultRowHeight="15" x14ac:dyDescent="0.25"/>
  <cols>
    <col min="1" max="1" width="18.140625" bestFit="1" customWidth="1"/>
    <col min="2" max="2" width="42.42578125" customWidth="1"/>
    <col min="3" max="3" width="26.85546875" customWidth="1"/>
    <col min="4" max="4" width="23.140625" bestFit="1" customWidth="1"/>
    <col min="5" max="5" width="23.140625" customWidth="1"/>
  </cols>
  <sheetData>
    <row r="1" spans="1:5" ht="30" x14ac:dyDescent="0.25">
      <c r="A1" s="8" t="s">
        <v>66</v>
      </c>
      <c r="B1" s="9" t="s">
        <v>48</v>
      </c>
      <c r="C1" s="9" t="s">
        <v>158</v>
      </c>
      <c r="D1" s="40" t="s">
        <v>105</v>
      </c>
      <c r="E1" s="40" t="s">
        <v>104</v>
      </c>
    </row>
    <row r="2" spans="1:5" x14ac:dyDescent="0.25">
      <c r="A2" s="29" t="s">
        <v>98</v>
      </c>
      <c r="B2" t="s">
        <v>70</v>
      </c>
      <c r="C2" t="s">
        <v>150</v>
      </c>
      <c r="D2" t="s">
        <v>24</v>
      </c>
      <c r="E2" t="s">
        <v>24</v>
      </c>
    </row>
    <row r="3" spans="1:5" x14ac:dyDescent="0.25">
      <c r="A3" s="29" t="s">
        <v>99</v>
      </c>
      <c r="B3" t="s">
        <v>81</v>
      </c>
      <c r="C3" t="s">
        <v>149</v>
      </c>
      <c r="D3" t="s">
        <v>14</v>
      </c>
      <c r="E3" t="s">
        <v>172</v>
      </c>
    </row>
    <row r="4" spans="1:5" x14ac:dyDescent="0.25">
      <c r="A4" s="29" t="s">
        <v>100</v>
      </c>
      <c r="B4" t="s">
        <v>77</v>
      </c>
      <c r="C4" t="s">
        <v>154</v>
      </c>
      <c r="D4" t="s">
        <v>8</v>
      </c>
      <c r="E4" t="s">
        <v>139</v>
      </c>
    </row>
    <row r="5" spans="1:5" ht="15" customHeight="1" x14ac:dyDescent="0.25">
      <c r="A5" s="29" t="s">
        <v>33</v>
      </c>
      <c r="B5" t="s">
        <v>16</v>
      </c>
      <c r="C5" t="s">
        <v>169</v>
      </c>
      <c r="D5" t="s">
        <v>170</v>
      </c>
      <c r="E5" t="s">
        <v>138</v>
      </c>
    </row>
    <row r="6" spans="1:5" x14ac:dyDescent="0.25">
      <c r="A6" s="29" t="s">
        <v>18</v>
      </c>
      <c r="B6" t="s">
        <v>11</v>
      </c>
      <c r="C6" t="s">
        <v>153</v>
      </c>
      <c r="D6" t="s">
        <v>13</v>
      </c>
      <c r="E6" t="s">
        <v>173</v>
      </c>
    </row>
    <row r="7" spans="1:5" x14ac:dyDescent="0.25">
      <c r="A7" s="29" t="s">
        <v>27</v>
      </c>
      <c r="B7" t="s">
        <v>29</v>
      </c>
      <c r="C7" t="s">
        <v>156</v>
      </c>
      <c r="D7" t="s">
        <v>171</v>
      </c>
      <c r="E7" t="s">
        <v>136</v>
      </c>
    </row>
    <row r="8" spans="1:5" x14ac:dyDescent="0.25">
      <c r="A8" s="29" t="s">
        <v>46</v>
      </c>
      <c r="B8" t="s">
        <v>30</v>
      </c>
      <c r="C8" t="s">
        <v>155</v>
      </c>
      <c r="D8" t="s">
        <v>15</v>
      </c>
    </row>
    <row r="9" spans="1:5" x14ac:dyDescent="0.25">
      <c r="A9" s="29" t="s">
        <v>28</v>
      </c>
      <c r="B9" t="s">
        <v>10</v>
      </c>
      <c r="C9" t="s">
        <v>148</v>
      </c>
    </row>
    <row r="10" spans="1:5" x14ac:dyDescent="0.25">
      <c r="A10" s="29" t="s">
        <v>54</v>
      </c>
      <c r="B10" t="s">
        <v>31</v>
      </c>
      <c r="C10" t="s">
        <v>151</v>
      </c>
    </row>
    <row r="11" spans="1:5" ht="15.75" x14ac:dyDescent="0.25">
      <c r="A11" s="29" t="s">
        <v>53</v>
      </c>
      <c r="B11" t="s">
        <v>32</v>
      </c>
      <c r="C11" t="s">
        <v>157</v>
      </c>
      <c r="D11" s="10"/>
      <c r="E11" s="10"/>
    </row>
    <row r="12" spans="1:5" ht="15.75" x14ac:dyDescent="0.25">
      <c r="A12" s="29" t="s">
        <v>50</v>
      </c>
      <c r="B12" t="s">
        <v>82</v>
      </c>
      <c r="C12" t="s">
        <v>152</v>
      </c>
      <c r="D12" s="10"/>
      <c r="E12" s="10"/>
    </row>
    <row r="13" spans="1:5" ht="15.75" x14ac:dyDescent="0.25">
      <c r="A13" s="29" t="s">
        <v>68</v>
      </c>
      <c r="B13" t="s">
        <v>83</v>
      </c>
      <c r="C13" t="s">
        <v>136</v>
      </c>
      <c r="D13" s="10"/>
      <c r="E13" s="10"/>
    </row>
    <row r="14" spans="1:5" ht="15.75" x14ac:dyDescent="0.25">
      <c r="A14" s="29" t="s">
        <v>58</v>
      </c>
      <c r="B14" t="s">
        <v>12</v>
      </c>
      <c r="D14" s="10"/>
      <c r="E14" s="10"/>
    </row>
    <row r="15" spans="1:5" ht="15.75" x14ac:dyDescent="0.25">
      <c r="A15" s="29" t="s">
        <v>65</v>
      </c>
      <c r="B15" t="s">
        <v>84</v>
      </c>
      <c r="D15" s="10"/>
      <c r="E15" s="10"/>
    </row>
    <row r="16" spans="1:5" ht="15.75" x14ac:dyDescent="0.25">
      <c r="A16" s="29" t="s">
        <v>101</v>
      </c>
      <c r="B16" t="s">
        <v>78</v>
      </c>
      <c r="D16" s="10"/>
      <c r="E16" s="10"/>
    </row>
    <row r="17" spans="1:5" ht="15.75" x14ac:dyDescent="0.25">
      <c r="A17" s="29" t="s">
        <v>59</v>
      </c>
      <c r="B17" t="s">
        <v>79</v>
      </c>
      <c r="D17" s="10"/>
      <c r="E17" s="10"/>
    </row>
    <row r="18" spans="1:5" ht="15.75" x14ac:dyDescent="0.25">
      <c r="A18" s="29" t="s">
        <v>63</v>
      </c>
      <c r="B18" t="s">
        <v>85</v>
      </c>
      <c r="D18" s="10"/>
      <c r="E18" s="10"/>
    </row>
    <row r="19" spans="1:5" ht="15.75" x14ac:dyDescent="0.25">
      <c r="A19" s="29" t="s">
        <v>6</v>
      </c>
      <c r="B19" t="s">
        <v>86</v>
      </c>
      <c r="D19" s="10"/>
      <c r="E19" s="10"/>
    </row>
    <row r="20" spans="1:5" ht="15.75" x14ac:dyDescent="0.25">
      <c r="A20" s="29" t="s">
        <v>34</v>
      </c>
      <c r="B20" t="s">
        <v>22</v>
      </c>
      <c r="D20" s="10"/>
      <c r="E20" s="10"/>
    </row>
    <row r="21" spans="1:5" ht="15.75" x14ac:dyDescent="0.25">
      <c r="A21" s="29" t="s">
        <v>35</v>
      </c>
      <c r="B21" t="s">
        <v>19</v>
      </c>
      <c r="D21" s="10"/>
      <c r="E21" s="10"/>
    </row>
    <row r="22" spans="1:5" ht="15.75" x14ac:dyDescent="0.25">
      <c r="A22" s="29" t="s">
        <v>36</v>
      </c>
      <c r="B22" t="s">
        <v>71</v>
      </c>
      <c r="D22" s="10"/>
      <c r="E22" s="10"/>
    </row>
    <row r="23" spans="1:5" ht="15.75" x14ac:dyDescent="0.25">
      <c r="A23" s="29" t="s">
        <v>47</v>
      </c>
      <c r="B23" t="s">
        <v>87</v>
      </c>
      <c r="D23" s="10"/>
      <c r="E23" s="10"/>
    </row>
    <row r="24" spans="1:5" ht="15.75" x14ac:dyDescent="0.25">
      <c r="A24" s="29" t="s">
        <v>38</v>
      </c>
      <c r="B24" t="s">
        <v>72</v>
      </c>
      <c r="D24" s="10"/>
      <c r="E24" s="10"/>
    </row>
    <row r="25" spans="1:5" ht="15.75" x14ac:dyDescent="0.25">
      <c r="A25" s="29" t="s">
        <v>56</v>
      </c>
      <c r="B25" t="s">
        <v>25</v>
      </c>
      <c r="D25" s="10"/>
      <c r="E25" s="10"/>
    </row>
    <row r="26" spans="1:5" x14ac:dyDescent="0.25">
      <c r="A26" s="29" t="s">
        <v>55</v>
      </c>
      <c r="B26" t="s">
        <v>20</v>
      </c>
      <c r="D26" s="2"/>
      <c r="E26" s="2"/>
    </row>
    <row r="27" spans="1:5" x14ac:dyDescent="0.25">
      <c r="A27" s="29" t="s">
        <v>62</v>
      </c>
      <c r="B27" t="s">
        <v>88</v>
      </c>
    </row>
    <row r="28" spans="1:5" x14ac:dyDescent="0.25">
      <c r="A28" s="29" t="s">
        <v>61</v>
      </c>
      <c r="B28" t="s">
        <v>89</v>
      </c>
    </row>
    <row r="29" spans="1:5" x14ac:dyDescent="0.25">
      <c r="A29" s="29" t="s">
        <v>45</v>
      </c>
      <c r="B29" t="s">
        <v>73</v>
      </c>
    </row>
    <row r="30" spans="1:5" x14ac:dyDescent="0.25">
      <c r="A30" s="29" t="s">
        <v>174</v>
      </c>
      <c r="B30" t="s">
        <v>51</v>
      </c>
    </row>
    <row r="31" spans="1:5" x14ac:dyDescent="0.25">
      <c r="A31" s="29" t="s">
        <v>60</v>
      </c>
      <c r="B31" t="s">
        <v>39</v>
      </c>
    </row>
    <row r="32" spans="1:5" x14ac:dyDescent="0.25">
      <c r="A32" s="29" t="s">
        <v>57</v>
      </c>
      <c r="B32" t="s">
        <v>26</v>
      </c>
    </row>
    <row r="33" spans="1:3" x14ac:dyDescent="0.25">
      <c r="A33" s="29" t="s">
        <v>64</v>
      </c>
      <c r="B33" t="s">
        <v>90</v>
      </c>
    </row>
    <row r="34" spans="1:3" s="1" customFormat="1" x14ac:dyDescent="0.25">
      <c r="A34" s="29" t="s">
        <v>102</v>
      </c>
      <c r="B34" t="s">
        <v>91</v>
      </c>
      <c r="C34"/>
    </row>
    <row r="35" spans="1:3" x14ac:dyDescent="0.25">
      <c r="A35" s="29" t="s">
        <v>40</v>
      </c>
      <c r="B35" t="s">
        <v>7</v>
      </c>
      <c r="C35" s="1"/>
    </row>
    <row r="36" spans="1:3" x14ac:dyDescent="0.25">
      <c r="A36" s="29" t="s">
        <v>76</v>
      </c>
      <c r="B36" t="s">
        <v>92</v>
      </c>
    </row>
    <row r="37" spans="1:3" x14ac:dyDescent="0.25">
      <c r="A37" s="21" t="s">
        <v>134</v>
      </c>
      <c r="B37" t="s">
        <v>17</v>
      </c>
    </row>
    <row r="38" spans="1:3" x14ac:dyDescent="0.25">
      <c r="B38" t="s">
        <v>69</v>
      </c>
    </row>
    <row r="39" spans="1:3" x14ac:dyDescent="0.25">
      <c r="B39" t="s">
        <v>41</v>
      </c>
    </row>
    <row r="40" spans="1:3" x14ac:dyDescent="0.25">
      <c r="B40" t="s">
        <v>37</v>
      </c>
    </row>
    <row r="41" spans="1:3" x14ac:dyDescent="0.25">
      <c r="B41" t="s">
        <v>42</v>
      </c>
    </row>
    <row r="42" spans="1:3" x14ac:dyDescent="0.25">
      <c r="B42" t="s">
        <v>93</v>
      </c>
    </row>
    <row r="43" spans="1:3" x14ac:dyDescent="0.25">
      <c r="B43" t="s">
        <v>4</v>
      </c>
    </row>
    <row r="44" spans="1:3" x14ac:dyDescent="0.25">
      <c r="B44" t="s">
        <v>94</v>
      </c>
    </row>
    <row r="45" spans="1:3" x14ac:dyDescent="0.25">
      <c r="B45" t="s">
        <v>9</v>
      </c>
    </row>
    <row r="46" spans="1:3" x14ac:dyDescent="0.25">
      <c r="B46" t="s">
        <v>75</v>
      </c>
    </row>
    <row r="47" spans="1:3" x14ac:dyDescent="0.25">
      <c r="B47" t="s">
        <v>80</v>
      </c>
    </row>
    <row r="48" spans="1:3" x14ac:dyDescent="0.25">
      <c r="B48" t="s">
        <v>52</v>
      </c>
    </row>
    <row r="49" spans="2:2" x14ac:dyDescent="0.25">
      <c r="B49" t="s">
        <v>74</v>
      </c>
    </row>
    <row r="50" spans="2:2" x14ac:dyDescent="0.25">
      <c r="B50" t="s">
        <v>43</v>
      </c>
    </row>
    <row r="51" spans="2:2" x14ac:dyDescent="0.25">
      <c r="B51" t="s">
        <v>23</v>
      </c>
    </row>
    <row r="52" spans="2:2" x14ac:dyDescent="0.25">
      <c r="B52" t="s">
        <v>21</v>
      </c>
    </row>
    <row r="53" spans="2:2" x14ac:dyDescent="0.25">
      <c r="B53" t="s">
        <v>67</v>
      </c>
    </row>
    <row r="54" spans="2:2" x14ac:dyDescent="0.25">
      <c r="B54" t="s">
        <v>133</v>
      </c>
    </row>
    <row r="57" spans="2:2" x14ac:dyDescent="0.25">
      <c r="B57" s="2"/>
    </row>
    <row r="58" spans="2:2" x14ac:dyDescent="0.25">
      <c r="B58" s="2"/>
    </row>
    <row r="59" spans="2:2" x14ac:dyDescent="0.25">
      <c r="B59" s="2"/>
    </row>
  </sheetData>
  <sortState ref="C2:C12">
    <sortCondition ref="C2"/>
  </sortState>
  <printOptions horizontalCentered="1" verticalCentered="1"/>
  <pageMargins left="0.23622047244094491" right="0.23622047244094491" top="0.35433070866141736" bottom="0.35433070866141736" header="0.31496062992125984" footer="0.31496062992125984"/>
  <pageSetup paperSize="8" scale="8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 xmlns="0c0a3cc4-f592-4cf4-986f-f5021d662656">2015-08-31T22:00:00+00:00</Date>
    <Comments xmlns="0c0a3cc4-f592-4cf4-986f-f5021d662656" xsi:nil="true"/>
    <Author0 xmlns="0c0a3cc4-f592-4cf4-986f-f5021d662656">
      <UserInfo>
        <DisplayName>Marion Picard</DisplayName>
        <AccountId>329</AccountId>
        <AccountType/>
      </UserInfo>
    </Author0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991AA1B33D7B41854182098D56A98D" ma:contentTypeVersion="3" ma:contentTypeDescription="Create a new document." ma:contentTypeScope="" ma:versionID="3b87284f657e55988528c4b7ecd9fcf6">
  <xsd:schema xmlns:xsd="http://www.w3.org/2001/XMLSchema" xmlns:xs="http://www.w3.org/2001/XMLSchema" xmlns:p="http://schemas.microsoft.com/office/2006/metadata/properties" xmlns:ns2="0c0a3cc4-f592-4cf4-986f-f5021d662656" targetNamespace="http://schemas.microsoft.com/office/2006/metadata/properties" ma:root="true" ma:fieldsID="8293731d0fc733a7c43f9a9cafd7d725" ns2:_="">
    <xsd:import namespace="0c0a3cc4-f592-4cf4-986f-f5021d662656"/>
    <xsd:element name="properties">
      <xsd:complexType>
        <xsd:sequence>
          <xsd:element name="documentManagement">
            <xsd:complexType>
              <xsd:all>
                <xsd:element ref="ns2:Date" minOccurs="0"/>
                <xsd:element ref="ns2:Author0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a3cc4-f592-4cf4-986f-f5021d662656" elementFormDefault="qualified">
    <xsd:import namespace="http://schemas.microsoft.com/office/2006/documentManagement/types"/>
    <xsd:import namespace="http://schemas.microsoft.com/office/infopath/2007/PartnerControls"/>
    <xsd:element name="Date" ma:index="8" nillable="true" ma:displayName="Date" ma:format="DateOnly" ma:internalName="Date">
      <xsd:simpleType>
        <xsd:restriction base="dms:DateTime"/>
      </xsd:simpleType>
    </xsd:element>
    <xsd:element name="Author0" ma:index="9" nillable="true" ma:displayName="Author" ma:list="UserInfo" ma:SharePointGroup="0" ma:internalName="Author0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s" ma:index="10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244074-30C8-443E-A6C5-0030367B0F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9D33C6-46CB-4DF1-84AA-A6F16F210B99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0c0a3cc4-f592-4cf4-986f-f5021d662656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DD233B8-B641-4222-AF3A-119BC96BD0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0a3cc4-f592-4cf4-986f-f5021d6626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Conventional Waste inventory</vt:lpstr>
      <vt:lpstr>Listes</vt:lpstr>
      <vt:lpstr>Activity</vt:lpstr>
      <vt:lpstr>Activity_material</vt:lpstr>
      <vt:lpstr>Component</vt:lpstr>
      <vt:lpstr>Facility</vt:lpstr>
      <vt:lpstr>Period</vt:lpstr>
      <vt:lpstr>'Conventional Waste inventory'!Print_Area</vt:lpstr>
      <vt:lpstr>Listes!Print_Area</vt:lpstr>
      <vt:lpstr>Waste_type</vt:lpstr>
    </vt:vector>
  </TitlesOfParts>
  <Company>CERN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Marion Picard</dc:creator>
  <cp:lastModifiedBy>Lisa Kobzeva</cp:lastModifiedBy>
  <cp:lastPrinted>2015-10-09T04:51:42Z</cp:lastPrinted>
  <dcterms:created xsi:type="dcterms:W3CDTF">2011-11-24T13:37:30Z</dcterms:created>
  <dcterms:modified xsi:type="dcterms:W3CDTF">2016-05-19T12:47:18Z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0x010100F2991AA1B33D7B41854182098D56A98D</vt:lpwstr>
  </property>
</Properties>
</file>